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635" windowHeight="10080" firstSheet="1" activeTab="1"/>
  </bookViews>
  <sheets>
    <sheet name="ｔコード" sheetId="1" state="hidden" r:id="rId1"/>
    <sheet name="WEB用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'WEB用'!$A$1:$F$31</definedName>
    <definedName name="あ">#REF!</definedName>
    <definedName name="コード">'[1]コード'!$A$2:$R$3</definedName>
    <definedName name="その他">'[2]その他'!$2:$7</definedName>
    <definedName name="トランス">'[2]トランス'!$2:$5</definedName>
    <definedName name="書籍">'[3]書籍DATA'!$A$2:$E$132</definedName>
  </definedNames>
  <calcPr fullCalcOnLoad="1"/>
</workbook>
</file>

<file path=xl/sharedStrings.xml><?xml version="1.0" encoding="utf-8"?>
<sst xmlns="http://schemas.openxmlformats.org/spreadsheetml/2006/main" count="408" uniqueCount="351">
  <si>
    <t>申込番号</t>
  </si>
  <si>
    <t>トランス</t>
  </si>
  <si>
    <t>掲載日</t>
  </si>
  <si>
    <t>定価
（税込）</t>
  </si>
  <si>
    <t>税抜</t>
  </si>
  <si>
    <t>A</t>
  </si>
  <si>
    <t>TP-801</t>
  </si>
  <si>
    <t>DN-101</t>
  </si>
  <si>
    <t>TP-802</t>
  </si>
  <si>
    <t>DN-202</t>
  </si>
  <si>
    <t>DN-203</t>
  </si>
  <si>
    <t>KNC-203A</t>
  </si>
  <si>
    <t>KNC-P203A</t>
  </si>
  <si>
    <t>DM-515</t>
  </si>
  <si>
    <t>SD-1003</t>
  </si>
  <si>
    <t>H-2-15</t>
  </si>
  <si>
    <t>H-2-11</t>
  </si>
  <si>
    <t>KNC-P105</t>
  </si>
  <si>
    <t>DE-200</t>
  </si>
  <si>
    <t>書籍計①</t>
  </si>
  <si>
    <t>変圧器　NDF-110U</t>
  </si>
  <si>
    <t>変圧器（小型・軽量デラックスタイプ）SP-1500</t>
  </si>
  <si>
    <t>変圧器（小型・軽量デラックスタイプ）SP-1100</t>
  </si>
  <si>
    <t>プラグ2個セット</t>
  </si>
  <si>
    <t>アップ/ダウン式トランス　MF-100U</t>
  </si>
  <si>
    <t>アップ/ダウン式トランス　MF-300U</t>
  </si>
  <si>
    <t>アップ/ダウン式トランス　MF-500U</t>
  </si>
  <si>
    <t>アップ/ダウン式トランス　MF-1000U</t>
  </si>
  <si>
    <t>アップ/ダウン式トランス　MF-1500U</t>
  </si>
  <si>
    <t>アップ/ダウン式トランス　MF-2000U</t>
  </si>
  <si>
    <t>アップ/ダウン式トランス　MF-3000U</t>
  </si>
  <si>
    <t>アップ/ダウン式トランス　MF-100E</t>
  </si>
  <si>
    <t>アップ/ダウン式トランス　MF-200E</t>
  </si>
  <si>
    <t>アップ/ダウン式トランス　MF-300E</t>
  </si>
  <si>
    <t>アップ/ダウン式トランス　MF-500E</t>
  </si>
  <si>
    <t>アップ/ダウン式トランス　MF-1000E</t>
  </si>
  <si>
    <t>アップ/ダウン式トランス　MF-1500E</t>
  </si>
  <si>
    <t>アップ/ダウン式トランス　MF-2000E</t>
  </si>
  <si>
    <t>アップ/ダウン式トランス　MF-3000E</t>
  </si>
  <si>
    <t>アップ/ダウン式トランス　MF-1000</t>
  </si>
  <si>
    <t>アップ/ダウン式トランス　MF-300</t>
  </si>
  <si>
    <t>アップ/ダウン式トランス　MF-100</t>
  </si>
  <si>
    <t>アップ/ダウン式トランス　MF-200EX</t>
  </si>
  <si>
    <t>アップ/ダウン式トランス　MF-300EX</t>
  </si>
  <si>
    <t>アップ/ダウン式トランス　MF-500EX</t>
  </si>
  <si>
    <t>アップ/ダウン式トランス　MF-1000EX</t>
  </si>
  <si>
    <t>アップ/ダウン式トランス　MF-1500EX</t>
  </si>
  <si>
    <t>アップ/ダウン式トランス　MF-2000EX</t>
  </si>
  <si>
    <t>アップ/ダウン式トランス　MF-3000EX</t>
  </si>
  <si>
    <t>トランス式トラベルコンバータ　CT-301</t>
  </si>
  <si>
    <t>トランス式トラベルｺﾝﾊﾞｰﾀｰBT-201</t>
  </si>
  <si>
    <t>トランス式トラベルコンバータ　TP-801</t>
  </si>
  <si>
    <t>トランス式トラベルコンバータ　DN-101</t>
  </si>
  <si>
    <t>トランス式トラベルコンバータ CT-302</t>
  </si>
  <si>
    <t>トランス式トラベルコンバータ BT-202</t>
  </si>
  <si>
    <t>トランス式トラベルコンバータ TP-802</t>
  </si>
  <si>
    <t>トランス式トラベルコンバータ DN-202</t>
  </si>
  <si>
    <t>トランス式トラベルコンバータ DN-203</t>
  </si>
  <si>
    <t>トランス式トラベルコンバータ　KNC-203A</t>
  </si>
  <si>
    <t>トランス式トラベルコンバータ　KNC-P203A</t>
  </si>
  <si>
    <t>トランス式トラベルコンバータ　DM-505</t>
  </si>
  <si>
    <t>トランス式トラベルコンバータ　DM-705</t>
  </si>
  <si>
    <t>トランス式トラベルコンバータ　DM-515</t>
  </si>
  <si>
    <t>トランス式トラベルコンバータ　DM-305</t>
  </si>
  <si>
    <t>トランス式トラベルコンバータ  DU-200</t>
  </si>
  <si>
    <t>変圧器　SD-1003</t>
  </si>
  <si>
    <t>アップ/ダウン式トランス　MF-200</t>
  </si>
  <si>
    <t>アップ/ダウン式トランス　MF-500</t>
  </si>
  <si>
    <t>アップ/ダウン式トランス　MF-1500</t>
  </si>
  <si>
    <t>アップ/ダウン式トランス　MF-2000</t>
  </si>
  <si>
    <t>アップ/ダウン式トランス　MF-3000</t>
  </si>
  <si>
    <t>ヒューズ/NDF1500E用(2個セット）</t>
  </si>
  <si>
    <t>ヒューズ/NDF1100E用(2個セット）</t>
  </si>
  <si>
    <t>熱器具用トラベルコンバータKNP-155</t>
  </si>
  <si>
    <t>熱器具用トラベルコンバータKNC-107</t>
  </si>
  <si>
    <t>No</t>
  </si>
  <si>
    <t>名前</t>
  </si>
  <si>
    <t>日付</t>
  </si>
  <si>
    <t>誤差</t>
  </si>
  <si>
    <t>掛率</t>
  </si>
  <si>
    <t>No</t>
  </si>
  <si>
    <t>定価</t>
  </si>
  <si>
    <t>NDFシリーズ</t>
  </si>
  <si>
    <t>変圧器　NDF-220U</t>
  </si>
  <si>
    <t>変圧器　NDF-330U</t>
  </si>
  <si>
    <t>変圧器　NDF-550U</t>
  </si>
  <si>
    <t>変圧器　NDF-1100U</t>
  </si>
  <si>
    <t>変圧器　NDF-1500U</t>
  </si>
  <si>
    <t>変圧器　NDF-2000U</t>
  </si>
  <si>
    <t>変圧器　NDF-60E</t>
  </si>
  <si>
    <t>変圧器　NDF-110E</t>
  </si>
  <si>
    <t>変圧器　NDF-220E</t>
  </si>
  <si>
    <t>変圧器　NDF-330E</t>
  </si>
  <si>
    <t>変圧器　NDF-550E</t>
  </si>
  <si>
    <t>変圧器　NDF-1100E</t>
  </si>
  <si>
    <t>変圧器　NDF-1500E</t>
  </si>
  <si>
    <t>変圧器　NDF-60EX</t>
  </si>
  <si>
    <t>変圧器　NDF-110EX</t>
  </si>
  <si>
    <t>変圧器　NDF-220EX</t>
  </si>
  <si>
    <t>変圧器　NDF-330EX</t>
  </si>
  <si>
    <t>変圧器　NDF-550EX</t>
  </si>
  <si>
    <t>変圧器　NDF-1100EX</t>
  </si>
  <si>
    <t>変圧器　NDF-1500EX</t>
  </si>
  <si>
    <t>プラグ</t>
  </si>
  <si>
    <t>C</t>
  </si>
  <si>
    <t>O</t>
  </si>
  <si>
    <t>SE</t>
  </si>
  <si>
    <t>プラグSEﾀｲﾌﾟ</t>
  </si>
  <si>
    <t>B</t>
  </si>
  <si>
    <t>B3</t>
  </si>
  <si>
    <t>プラグB3ﾀｲﾌﾟ</t>
  </si>
  <si>
    <t>Bf</t>
  </si>
  <si>
    <t>A-2</t>
  </si>
  <si>
    <t xml:space="preserve">プラグAﾀｲﾌﾟ　2個セット </t>
  </si>
  <si>
    <t>C-2</t>
  </si>
  <si>
    <t>プラグCﾀｲﾌﾟ2個セット　</t>
  </si>
  <si>
    <t>O-2</t>
  </si>
  <si>
    <t>プラグOﾀｲﾌﾟ　2個セット</t>
  </si>
  <si>
    <t>B-2</t>
  </si>
  <si>
    <t>プラグBﾀｲﾌﾟ　2個セット</t>
  </si>
  <si>
    <t>Bf-2</t>
  </si>
  <si>
    <t>プラグBfﾀｲﾌﾟ　2個セット　</t>
  </si>
  <si>
    <t>E10</t>
  </si>
  <si>
    <t>プラグE10タイプ</t>
  </si>
  <si>
    <t>L-03</t>
  </si>
  <si>
    <t>P</t>
  </si>
  <si>
    <t>プラグ</t>
  </si>
  <si>
    <t>WA-10</t>
  </si>
  <si>
    <t>プラグWA-10</t>
  </si>
  <si>
    <t>NK-700</t>
  </si>
  <si>
    <t>プラグ７点セットＮＫ-700</t>
  </si>
  <si>
    <t>NP-1</t>
  </si>
  <si>
    <t xml:space="preserve"> NP-1　プラグＡタイプ</t>
  </si>
  <si>
    <t>A-1</t>
  </si>
  <si>
    <t>変換プラグA-1</t>
  </si>
  <si>
    <t>NP-7</t>
  </si>
  <si>
    <t xml:space="preserve"> NP-7　プラグB3タイプ</t>
  </si>
  <si>
    <t>NP-5</t>
  </si>
  <si>
    <t>NP-6</t>
  </si>
  <si>
    <t>NP-8</t>
  </si>
  <si>
    <t xml:space="preserve"> NP-8　Ａタイプ  （B,C,O,O2,SE,BF,B3をAに変換）</t>
  </si>
  <si>
    <t>NP-10</t>
  </si>
  <si>
    <t>折りたたみ式海外旅行用変換プラグ NP-10</t>
  </si>
  <si>
    <t>cp-4</t>
  </si>
  <si>
    <t>プラグ中国用4点セットcp-4( A, B, O, Bf )</t>
  </si>
  <si>
    <t>P-3S</t>
  </si>
  <si>
    <t>プラグ3点セットP-3S</t>
  </si>
  <si>
    <t>P-5S</t>
  </si>
  <si>
    <t>プラグ５点セットP-5S</t>
  </si>
  <si>
    <r>
      <t>ss</t>
    </r>
    <r>
      <rPr>
        <sz val="11"/>
        <rFont val="ＭＳ Ｐゴシック"/>
        <family val="3"/>
      </rPr>
      <t>-np6-7</t>
    </r>
  </si>
  <si>
    <t>プラグNP-6,NP-7セット</t>
  </si>
  <si>
    <t>SDXシリーズ</t>
  </si>
  <si>
    <t>変圧器（ﾃﾞﾗｯｸｽﾀｲﾌﾟ）　SDX-330U</t>
  </si>
  <si>
    <t>変圧器（ﾃﾞﾗｯｸｽﾀｲﾌﾟ）SDX-600U</t>
  </si>
  <si>
    <t>変圧器（ﾃﾞﾗｯｸｽﾀｲﾌﾟ）SDX-1100U</t>
  </si>
  <si>
    <t>変圧器（ﾃﾞﾗｯｸｽﾀｲﾌﾟ）SDX-1500U</t>
  </si>
  <si>
    <t>変圧器（ﾃﾞﾗｯｸｽﾀｲﾌﾟ）SDX-330</t>
  </si>
  <si>
    <t>変圧器（ﾃﾞﾗｯｸｽﾀｲﾌﾟ）SDX-600</t>
  </si>
  <si>
    <t>変圧器（ﾃﾞﾗｯｸｽﾀｲﾌﾟ）SDX-1100</t>
  </si>
  <si>
    <t>変圧器（ﾃﾞﾗｯｸｽﾀｲﾌﾟ）SDX-1500</t>
  </si>
  <si>
    <t>MFシリーズ</t>
  </si>
  <si>
    <t>アップ／ダウン・トランスMF-50Ｕ</t>
  </si>
  <si>
    <t>アップ／ダウン・トランスMF-200U</t>
  </si>
  <si>
    <t>アップ／ダウン・トランスMF-50E</t>
  </si>
  <si>
    <t>アップ／ダウン・トランスMF-50</t>
  </si>
  <si>
    <t>アップ/ダウン・トランスMF-50EX</t>
  </si>
  <si>
    <t>アップ/ダウン・トランスMF-100EX</t>
  </si>
  <si>
    <t>デラックスタイプ　電圧アップトランスDX-6DU</t>
  </si>
  <si>
    <t>デラックスタイプ　電圧アップトランスＤＸ-11ＤＵ</t>
  </si>
  <si>
    <t>デラックスタイプ　電圧アップトランスＤＸ-15ＤＵ</t>
  </si>
  <si>
    <t>トラベルコンバータ</t>
  </si>
  <si>
    <t>AT-101</t>
  </si>
  <si>
    <t>トランス式トラベルコンバータ AT-101</t>
  </si>
  <si>
    <t>BT-201</t>
  </si>
  <si>
    <t>CT-301</t>
  </si>
  <si>
    <t>BT-202</t>
  </si>
  <si>
    <t>CT-302</t>
  </si>
  <si>
    <t>DU-120</t>
  </si>
  <si>
    <t>トランス式トラベルコンバータ  DU-120</t>
  </si>
  <si>
    <t>DU-200</t>
  </si>
  <si>
    <t>DM-505</t>
  </si>
  <si>
    <t>DM-305</t>
  </si>
  <si>
    <t>DM-705</t>
  </si>
  <si>
    <t>DM-525</t>
  </si>
  <si>
    <t>トランス式トラベルコンバータ　DM-525</t>
  </si>
  <si>
    <t>DN-103</t>
  </si>
  <si>
    <t>トランス式トラベルコンバータ DN-103</t>
  </si>
  <si>
    <t>DN-101UP</t>
  </si>
  <si>
    <t>トランス式トラベルコンバータ DN-101UP</t>
  </si>
  <si>
    <t>DN-202UP</t>
  </si>
  <si>
    <t>トランス式トラベルコンバータ DN-202UP</t>
  </si>
  <si>
    <t>KNC-105K3</t>
  </si>
  <si>
    <t>トラベルコンバータ
KNC-P105K3</t>
  </si>
  <si>
    <t>KNC-107</t>
  </si>
  <si>
    <t>KNP-155</t>
  </si>
  <si>
    <t>電子式トラベルコンバータ　KNP-155</t>
  </si>
  <si>
    <t>KNC-P105K3</t>
  </si>
  <si>
    <t>トラベルコンバータ(電子式)　SK-10E</t>
  </si>
  <si>
    <t>トラベルコンバータ(電子式)　SK-20E</t>
  </si>
  <si>
    <t>トラベルコンバータ(tトランス式)　SK-30E</t>
  </si>
  <si>
    <t>トラベルコンバータ(tトランス式)　SK-10T</t>
  </si>
  <si>
    <t>トラベルコンバータ(tトランス式)　SK-20T</t>
  </si>
  <si>
    <t>トラベルコンバータ(tトランス式)　SK-30T</t>
  </si>
  <si>
    <r>
      <t>H-2-1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</t>
    </r>
  </si>
  <si>
    <t>ヒューズ/NDF110E用(2個セット）</t>
  </si>
  <si>
    <r>
      <t>H-2-</t>
    </r>
    <r>
      <rPr>
        <sz val="11"/>
        <rFont val="ＭＳ Ｐゴシック"/>
        <family val="3"/>
      </rPr>
      <t>16sk</t>
    </r>
  </si>
  <si>
    <t>ヒューズ/SK-1600E用(2個セット）</t>
  </si>
  <si>
    <t>トラベルコンバータ 電子式 DE-200</t>
  </si>
  <si>
    <t>型式</t>
  </si>
  <si>
    <t>NDF-110U</t>
  </si>
  <si>
    <t>NDF-220U</t>
  </si>
  <si>
    <t>NDF-330U</t>
  </si>
  <si>
    <t>NDF-550U</t>
  </si>
  <si>
    <t>NDF-1100U</t>
  </si>
  <si>
    <t>NDF-1500U</t>
  </si>
  <si>
    <t>NDF-2000U</t>
  </si>
  <si>
    <t>NDF-60E</t>
  </si>
  <si>
    <t>NDF-110E</t>
  </si>
  <si>
    <t>NDF-220E</t>
  </si>
  <si>
    <t>NDF-330E</t>
  </si>
  <si>
    <t>NDF-550E</t>
  </si>
  <si>
    <t>NDF-1100E</t>
  </si>
  <si>
    <t>NDF-1500E</t>
  </si>
  <si>
    <t>NDF-60EX</t>
  </si>
  <si>
    <t>NDF-110EX</t>
  </si>
  <si>
    <t>NDF-220EX</t>
  </si>
  <si>
    <t>NDF-330EX</t>
  </si>
  <si>
    <t>NDF-550EX</t>
  </si>
  <si>
    <t>NDF-1100EX</t>
  </si>
  <si>
    <t>NDF-1500EX</t>
  </si>
  <si>
    <t>SP-1100</t>
  </si>
  <si>
    <t>SP-1500</t>
  </si>
  <si>
    <t>SDX-330U</t>
  </si>
  <si>
    <t>SDX-600U</t>
  </si>
  <si>
    <t>SDX-1100U</t>
  </si>
  <si>
    <t>SDX-1500U</t>
  </si>
  <si>
    <t>SDX-330</t>
  </si>
  <si>
    <t>SDX-600</t>
  </si>
  <si>
    <t>SDX-1100</t>
  </si>
  <si>
    <t>SDX-1500</t>
  </si>
  <si>
    <t>MF-50U</t>
  </si>
  <si>
    <t>MF-100U</t>
  </si>
  <si>
    <t>MF-200U</t>
  </si>
  <si>
    <t>MF-300U</t>
  </si>
  <si>
    <t>MF-500U</t>
  </si>
  <si>
    <t>MF-1000U</t>
  </si>
  <si>
    <t>MF-1500U</t>
  </si>
  <si>
    <t>MF-2000U</t>
  </si>
  <si>
    <t>MF-3000U</t>
  </si>
  <si>
    <t>MF-50E</t>
  </si>
  <si>
    <t>MF-100E</t>
  </si>
  <si>
    <t>MF-200E</t>
  </si>
  <si>
    <t>MF-300E</t>
  </si>
  <si>
    <t>MF-500E</t>
  </si>
  <si>
    <t>MF-1000E</t>
  </si>
  <si>
    <t>MF-1500E</t>
  </si>
  <si>
    <t>MF-2000E</t>
  </si>
  <si>
    <t>MF-3000E</t>
  </si>
  <si>
    <t>MF-100</t>
  </si>
  <si>
    <t>MF-1000</t>
  </si>
  <si>
    <t>MF-1500</t>
  </si>
  <si>
    <t>MF-200</t>
  </si>
  <si>
    <t>MF-2000</t>
  </si>
  <si>
    <t>MF-300</t>
  </si>
  <si>
    <t>MF-3000</t>
  </si>
  <si>
    <t>MF-50</t>
  </si>
  <si>
    <t>MF-500</t>
  </si>
  <si>
    <t>MF-50EX</t>
  </si>
  <si>
    <t>MF-100EX</t>
  </si>
  <si>
    <t>MF-200EX</t>
  </si>
  <si>
    <t>MF-300EX</t>
  </si>
  <si>
    <t>MF-500EX</t>
  </si>
  <si>
    <t>MF-1000EX</t>
  </si>
  <si>
    <t>MF-1500EX</t>
  </si>
  <si>
    <t>MF-2000EX</t>
  </si>
  <si>
    <t>MF-3000EX</t>
  </si>
  <si>
    <t>DX-6DU</t>
  </si>
  <si>
    <t>DX-11DU</t>
  </si>
  <si>
    <t>DX-15DU</t>
  </si>
  <si>
    <t>＜変圧器注文申込み書＞</t>
  </si>
  <si>
    <r>
      <t>●</t>
    </r>
    <r>
      <rPr>
        <b/>
        <sz val="12"/>
        <rFont val="ＭＳ Ｐゴシック"/>
        <family val="3"/>
      </rPr>
      <t>発送先</t>
    </r>
  </si>
  <si>
    <t>お名前/会社名</t>
  </si>
  <si>
    <t>部署/担当者様</t>
  </si>
  <si>
    <t>ご住所-1</t>
  </si>
  <si>
    <t>〒</t>
  </si>
  <si>
    <t>ご住所-2</t>
  </si>
  <si>
    <t>TEL/FAX</t>
  </si>
  <si>
    <t>E-mail</t>
  </si>
  <si>
    <t>商品名</t>
  </si>
  <si>
    <t>単価</t>
  </si>
  <si>
    <t>個数</t>
  </si>
  <si>
    <t>金額（税込）</t>
  </si>
  <si>
    <t>送料：</t>
  </si>
  <si>
    <t>756円</t>
  </si>
  <si>
    <t>1万円未満 ／324円</t>
  </si>
  <si>
    <t>1～3万円未満／ 432円</t>
  </si>
  <si>
    <t>3～10万円未満／ 648円</t>
  </si>
  <si>
    <t>10万円～30万まで／1080円</t>
  </si>
  <si>
    <t>合　　計：</t>
  </si>
  <si>
    <t>代引　手数料：</t>
  </si>
  <si>
    <t>変圧器　計</t>
  </si>
  <si>
    <t>型式一覧</t>
  </si>
  <si>
    <t>プラグAタイプ</t>
  </si>
  <si>
    <t xml:space="preserve">プラグAﾀｲﾌﾟ　2個セット </t>
  </si>
  <si>
    <t>プラグCﾀｲﾌﾟ</t>
  </si>
  <si>
    <t>プラグCﾀｲﾌﾟ2個セット　</t>
  </si>
  <si>
    <t>プラグOﾀｲﾌﾟ</t>
  </si>
  <si>
    <t>プラグOﾀｲﾌﾟ　2個セット</t>
  </si>
  <si>
    <t>プラグSEﾀｲﾌﾟ</t>
  </si>
  <si>
    <t>プラグBﾀｲﾌﾟ</t>
  </si>
  <si>
    <t>プラグBﾀｲﾌﾟ　2個セット</t>
  </si>
  <si>
    <t>プラグB3ﾀｲﾌﾟ</t>
  </si>
  <si>
    <t>プラグBｆﾀｲﾌﾟ</t>
  </si>
  <si>
    <t>プラグBfﾀｲﾌﾟ　2個セット　</t>
  </si>
  <si>
    <t>WA-10</t>
  </si>
  <si>
    <t>プラグWA-10</t>
  </si>
  <si>
    <t>NK-700</t>
  </si>
  <si>
    <t>プラグ７点セットＮＫ-700</t>
  </si>
  <si>
    <t>P-3S</t>
  </si>
  <si>
    <t>プラグ3点セットP-3S</t>
  </si>
  <si>
    <t>P-5S</t>
  </si>
  <si>
    <t>プラグ５点セットP-5S</t>
  </si>
  <si>
    <r>
      <t>●</t>
    </r>
    <r>
      <rPr>
        <b/>
        <sz val="12"/>
        <rFont val="ＭＳ Ｐゴシック"/>
        <family val="3"/>
      </rPr>
      <t>ご注文の変圧器　　</t>
    </r>
    <r>
      <rPr>
        <b/>
        <sz val="12"/>
        <color indexed="10"/>
        <rFont val="ＭＳ Ｐゴシック"/>
        <family val="3"/>
      </rPr>
      <t>◇型式と個数を入力してください。</t>
    </r>
  </si>
  <si>
    <t>型式一覧　変圧器</t>
  </si>
  <si>
    <t>NDFシリーズ</t>
  </si>
  <si>
    <t>SDXシリーズ</t>
  </si>
  <si>
    <t>MFシリーズ</t>
  </si>
  <si>
    <t>トラベルコンバータ</t>
  </si>
  <si>
    <r>
      <t>S</t>
    </r>
    <r>
      <rPr>
        <sz val="11"/>
        <rFont val="ＭＳ Ｐゴシック"/>
        <family val="3"/>
      </rPr>
      <t>K-10T</t>
    </r>
  </si>
  <si>
    <r>
      <t>S</t>
    </r>
    <r>
      <rPr>
        <sz val="11"/>
        <rFont val="ＭＳ Ｐゴシック"/>
        <family val="3"/>
      </rPr>
      <t>K-20T</t>
    </r>
  </si>
  <si>
    <t>SK-30T</t>
  </si>
  <si>
    <r>
      <t>S</t>
    </r>
    <r>
      <rPr>
        <sz val="11"/>
        <rFont val="ＭＳ Ｐゴシック"/>
        <family val="3"/>
      </rPr>
      <t>K-10E</t>
    </r>
  </si>
  <si>
    <r>
      <t>S</t>
    </r>
    <r>
      <rPr>
        <sz val="11"/>
        <rFont val="ＭＳ Ｐゴシック"/>
        <family val="3"/>
      </rPr>
      <t>K-20E</t>
    </r>
  </si>
  <si>
    <r>
      <t>S</t>
    </r>
    <r>
      <rPr>
        <sz val="11"/>
        <rFont val="ＭＳ Ｐゴシック"/>
        <family val="3"/>
      </rPr>
      <t>K-30E</t>
    </r>
  </si>
  <si>
    <t>SK-10T</t>
  </si>
  <si>
    <t>DM-525</t>
  </si>
  <si>
    <t>SK-30T</t>
  </si>
  <si>
    <t>DM-305</t>
  </si>
  <si>
    <t>DM-505</t>
  </si>
  <si>
    <t>DM-705</t>
  </si>
  <si>
    <t>DN-103</t>
  </si>
  <si>
    <t>http://www.kaigaiseikatsu.co.jp/ichiba/denka/trans-f.htm</t>
  </si>
  <si>
    <t>渡航先</t>
  </si>
  <si>
    <t>お届けご希望日時</t>
  </si>
  <si>
    <t xml:space="preserve">時間帯）①午前中 　　　　　②12時-14時　　　　③14時-16時
　④16時-18時 　　⑤18時-20時　　　　⑥20時-21時 </t>
  </si>
  <si>
    <t>月　　　　日</t>
  </si>
  <si>
    <t>希望時間帯</t>
  </si>
  <si>
    <t>ご注文日</t>
  </si>
  <si>
    <t>E-mail：ichiba-of@kaigaiseikatsu.co.jp</t>
  </si>
  <si>
    <t>FAX03-6265-0494</t>
  </si>
  <si>
    <t>海外生活株式会社　TEL03-6265-0491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</si>
</sst>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@\ &quot;様&quot;"/>
    <numFmt numFmtId="178" formatCode="0&quot;個&quot;"/>
    <numFmt numFmtId="179" formatCode="#,##0&quot;円&quot;"/>
    <numFmt numFmtId="180" formatCode="[$-F800]dddd\,\ mmmm\ dd\,\ yyyy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Osaka"/>
      <family val="3"/>
    </font>
    <font>
      <sz val="6"/>
      <name val="ＭＳ Ｐゴシック"/>
      <family val="3"/>
    </font>
    <font>
      <b/>
      <sz val="14"/>
      <name val="ＤＦ平成ゴシック体W5"/>
      <family val="3"/>
    </font>
    <font>
      <sz val="6"/>
      <name val="Osaka"/>
      <family val="3"/>
    </font>
    <font>
      <sz val="9"/>
      <name val="Osaka"/>
      <family val="3"/>
    </font>
    <font>
      <b/>
      <sz val="9"/>
      <name val="平成角ゴシックW5 (Prop)"/>
      <family val="3"/>
    </font>
    <font>
      <sz val="10"/>
      <name val="ＭＳ Ｐゴシック"/>
      <family val="3"/>
    </font>
    <font>
      <b/>
      <sz val="10"/>
      <name val="平成角ゴシックW5 (Prop)"/>
      <family val="3"/>
    </font>
    <font>
      <sz val="10"/>
      <name val="Osaka"/>
      <family val="3"/>
    </font>
    <font>
      <sz val="9"/>
      <color indexed="10"/>
      <name val="Osaka"/>
      <family val="3"/>
    </font>
    <font>
      <b/>
      <sz val="8"/>
      <name val="Osaka"/>
      <family val="3"/>
    </font>
    <font>
      <b/>
      <sz val="9"/>
      <name val="Osaka"/>
      <family val="3"/>
    </font>
    <font>
      <sz val="9"/>
      <name val="平成角ゴシックW5 (Prop)"/>
      <family val="3"/>
    </font>
    <font>
      <sz val="12"/>
      <name val="平成明朝"/>
      <family val="3"/>
    </font>
    <font>
      <sz val="12"/>
      <color indexed="62"/>
      <name val="平成角ゴシックW5 (Prop)"/>
      <family val="3"/>
    </font>
    <font>
      <sz val="8"/>
      <name val="平成角ゴシックW5 (Prop)"/>
      <family val="3"/>
    </font>
    <font>
      <b/>
      <sz val="12"/>
      <name val="ＭＳ Ｐゴシック"/>
      <family val="3"/>
    </font>
    <font>
      <b/>
      <sz val="12"/>
      <color indexed="5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name val="平成角ゴシックW5 (Prop)"/>
      <family val="3"/>
    </font>
    <font>
      <sz val="11"/>
      <name val="Osaka"/>
      <family val="3"/>
    </font>
    <font>
      <b/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thin"/>
      <right style="thin"/>
      <top/>
      <bottom/>
    </border>
    <border>
      <left style="medium"/>
      <right style="hair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/>
      <bottom/>
    </border>
    <border>
      <left style="thin"/>
      <right style="thin"/>
      <top/>
      <bottom style="thin"/>
    </border>
    <border>
      <left style="medium">
        <color indexed="52"/>
      </left>
      <right style="medium">
        <color indexed="52"/>
      </right>
      <top style="thin"/>
      <bottom/>
    </border>
    <border>
      <left style="thin"/>
      <right style="thin"/>
      <top style="thin"/>
      <bottom/>
    </border>
    <border>
      <left style="medium">
        <color indexed="52"/>
      </left>
      <right style="medium">
        <color indexed="52"/>
      </right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/>
      <right/>
      <top style="medium"/>
      <bottom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hair"/>
      <top style="medium"/>
      <bottom style="medium"/>
    </border>
    <border>
      <left style="thin"/>
      <right/>
      <top style="medium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 style="medium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/>
      <bottom style="hair"/>
    </border>
    <border>
      <left style="hair"/>
      <right style="thin"/>
      <top/>
      <bottom style="hair"/>
    </border>
    <border>
      <left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17" fillId="0" borderId="10">
      <alignment/>
      <protection/>
    </xf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4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8" fontId="6" fillId="33" borderId="10" xfId="49" applyFont="1" applyFill="1" applyBorder="1" applyAlignment="1">
      <alignment horizontal="center" vertical="top" wrapText="1" shrinkToFit="1"/>
    </xf>
    <xf numFmtId="38" fontId="6" fillId="34" borderId="10" xfId="49" applyFont="1" applyFill="1" applyBorder="1" applyAlignment="1">
      <alignment horizontal="center" vertical="top" shrinkToFit="1"/>
    </xf>
    <xf numFmtId="0" fontId="9" fillId="35" borderId="11" xfId="64" applyFont="1" applyFill="1" applyBorder="1" applyAlignment="1">
      <alignment horizontal="center" vertical="top" wrapText="1" shrinkToFit="1"/>
      <protection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38" fontId="6" fillId="0" borderId="0" xfId="49" applyFont="1" applyAlignment="1">
      <alignment horizontal="center" vertical="top" shrinkToFit="1"/>
    </xf>
    <xf numFmtId="38" fontId="6" fillId="0" borderId="0" xfId="49" applyFont="1" applyFill="1" applyAlignment="1">
      <alignment horizontal="center" vertical="top" shrinkToFit="1"/>
    </xf>
    <xf numFmtId="38" fontId="11" fillId="0" borderId="0" xfId="49" applyFont="1" applyAlignment="1">
      <alignment horizontal="center" vertical="top" shrinkToFit="1"/>
    </xf>
    <xf numFmtId="38" fontId="6" fillId="35" borderId="10" xfId="49" applyFont="1" applyFill="1" applyBorder="1" applyAlignment="1">
      <alignment horizontal="center" vertical="top" shrinkToFit="1"/>
    </xf>
    <xf numFmtId="38" fontId="6" fillId="0" borderId="10" xfId="49" applyFont="1" applyBorder="1" applyAlignment="1">
      <alignment horizontal="center" vertical="top" shrinkToFit="1"/>
    </xf>
    <xf numFmtId="38" fontId="6" fillId="0" borderId="10" xfId="49" applyFont="1" applyFill="1" applyBorder="1" applyAlignment="1">
      <alignment horizontal="center" vertical="top" shrinkToFi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38" fontId="6" fillId="33" borderId="12" xfId="49" applyFont="1" applyFill="1" applyBorder="1" applyAlignment="1">
      <alignment horizontal="center" vertical="top" shrinkToFit="1"/>
    </xf>
    <xf numFmtId="38" fontId="6" fillId="34" borderId="12" xfId="49" applyFont="1" applyFill="1" applyBorder="1" applyAlignment="1">
      <alignment horizontal="center" vertical="top" shrinkToFit="1"/>
    </xf>
    <xf numFmtId="0" fontId="7" fillId="40" borderId="13" xfId="64" applyFont="1" applyFill="1" applyBorder="1" applyAlignment="1">
      <alignment horizontal="left" vertical="top"/>
      <protection/>
    </xf>
    <xf numFmtId="0" fontId="12" fillId="40" borderId="14" xfId="0" applyFont="1" applyFill="1" applyBorder="1" applyAlignment="1">
      <alignment horizontal="center" vertical="top" wrapText="1"/>
    </xf>
    <xf numFmtId="38" fontId="13" fillId="40" borderId="14" xfId="49" applyFont="1" applyFill="1" applyBorder="1" applyAlignment="1">
      <alignment horizontal="center" vertical="top" shrinkToFit="1"/>
    </xf>
    <xf numFmtId="0" fontId="14" fillId="36" borderId="15" xfId="64" applyFont="1" applyFill="1" applyBorder="1" applyAlignment="1">
      <alignment horizontal="center" vertical="top" wrapText="1" shrinkToFit="1"/>
      <protection/>
    </xf>
    <xf numFmtId="0" fontId="2" fillId="36" borderId="16" xfId="0" applyFont="1" applyFill="1" applyBorder="1" applyAlignment="1">
      <alignment horizontal="center" vertical="top" wrapText="1"/>
    </xf>
    <xf numFmtId="176" fontId="16" fillId="0" borderId="10" xfId="63" applyNumberFormat="1" applyFont="1" applyBorder="1" applyAlignment="1">
      <alignment horizontal="center" vertical="top" shrinkToFit="1"/>
      <protection/>
    </xf>
    <xf numFmtId="38" fontId="6" fillId="0" borderId="16" xfId="49" applyFont="1" applyBorder="1" applyAlignment="1">
      <alignment horizontal="center" vertical="top" shrinkToFit="1"/>
    </xf>
    <xf numFmtId="0" fontId="14" fillId="36" borderId="11" xfId="64" applyFont="1" applyFill="1" applyBorder="1" applyAlignment="1">
      <alignment horizontal="center" vertical="top" wrapText="1" shrinkToFit="1"/>
      <protection/>
    </xf>
    <xf numFmtId="0" fontId="14" fillId="33" borderId="11" xfId="64" applyFont="1" applyFill="1" applyBorder="1" applyAlignment="1">
      <alignment horizontal="center" vertical="top" wrapText="1" shrinkToFit="1"/>
      <protection/>
    </xf>
    <xf numFmtId="0" fontId="14" fillId="37" borderId="11" xfId="64" applyFont="1" applyFill="1" applyBorder="1" applyAlignment="1">
      <alignment horizontal="center" vertical="top" wrapText="1" shrinkToFit="1"/>
      <protection/>
    </xf>
    <xf numFmtId="0" fontId="8" fillId="41" borderId="17" xfId="0" applyFont="1" applyFill="1" applyBorder="1" applyAlignment="1">
      <alignment horizontal="right" vertical="top" wrapText="1"/>
    </xf>
    <xf numFmtId="0" fontId="2" fillId="41" borderId="18" xfId="0" applyFont="1" applyFill="1" applyBorder="1" applyAlignment="1">
      <alignment horizontal="center" vertical="top" wrapText="1"/>
    </xf>
    <xf numFmtId="38" fontId="6" fillId="0" borderId="18" xfId="49" applyFont="1" applyBorder="1" applyAlignment="1">
      <alignment horizontal="center" vertical="top" shrinkToFit="1"/>
    </xf>
    <xf numFmtId="0" fontId="8" fillId="41" borderId="19" xfId="0" applyFont="1" applyFill="1" applyBorder="1" applyAlignment="1">
      <alignment horizontal="right" vertical="top" wrapText="1"/>
    </xf>
    <xf numFmtId="0" fontId="2" fillId="41" borderId="10" xfId="0" applyFont="1" applyFill="1" applyBorder="1" applyAlignment="1">
      <alignment horizontal="center" vertical="top" wrapText="1"/>
    </xf>
    <xf numFmtId="0" fontId="7" fillId="40" borderId="13" xfId="64" applyFont="1" applyFill="1" applyBorder="1" applyAlignment="1">
      <alignment horizontal="center" vertical="top" wrapText="1" shrinkToFit="1"/>
      <protection/>
    </xf>
    <xf numFmtId="38" fontId="13" fillId="40" borderId="20" xfId="49" applyFont="1" applyFill="1" applyBorder="1" applyAlignment="1">
      <alignment horizontal="center" vertical="top" shrinkToFit="1"/>
    </xf>
    <xf numFmtId="0" fontId="14" fillId="34" borderId="15" xfId="64" applyFont="1" applyFill="1" applyBorder="1" applyAlignment="1">
      <alignment horizontal="center" vertical="top" wrapText="1" shrinkToFit="1"/>
      <protection/>
    </xf>
    <xf numFmtId="38" fontId="6" fillId="33" borderId="10" xfId="49" applyFont="1" applyFill="1" applyBorder="1" applyAlignment="1">
      <alignment horizontal="center" vertical="top" shrinkToFit="1"/>
    </xf>
    <xf numFmtId="0" fontId="14" fillId="34" borderId="11" xfId="64" applyFont="1" applyFill="1" applyBorder="1" applyAlignment="1">
      <alignment horizontal="center" vertical="top" wrapText="1" shrinkToFit="1"/>
      <protection/>
    </xf>
    <xf numFmtId="0" fontId="14" fillId="0" borderId="11" xfId="64" applyFont="1" applyFill="1" applyBorder="1" applyAlignment="1">
      <alignment horizontal="center" vertical="top" wrapText="1" shrinkToFit="1"/>
      <protection/>
    </xf>
    <xf numFmtId="38" fontId="6" fillId="0" borderId="12" xfId="49" applyFont="1" applyFill="1" applyBorder="1" applyAlignment="1">
      <alignment horizontal="center" vertical="top" shrinkToFit="1"/>
    </xf>
    <xf numFmtId="38" fontId="6" fillId="33" borderId="16" xfId="49" applyFont="1" applyFill="1" applyBorder="1" applyAlignment="1">
      <alignment horizontal="center" vertical="top" shrinkToFit="1"/>
    </xf>
    <xf numFmtId="38" fontId="6" fillId="0" borderId="16" xfId="49" applyFont="1" applyFill="1" applyBorder="1" applyAlignment="1">
      <alignment horizontal="center" vertical="top" shrinkToFit="1"/>
    </xf>
    <xf numFmtId="0" fontId="14" fillId="39" borderId="11" xfId="64" applyFont="1" applyFill="1" applyBorder="1" applyAlignment="1">
      <alignment horizontal="center" vertical="top" wrapText="1" shrinkToFit="1"/>
      <protection/>
    </xf>
    <xf numFmtId="0" fontId="14" fillId="0" borderId="11" xfId="64" applyFont="1" applyBorder="1" applyAlignment="1">
      <alignment horizontal="center" vertical="top" wrapText="1" shrinkToFit="1"/>
      <protection/>
    </xf>
    <xf numFmtId="0" fontId="14" fillId="34" borderId="10" xfId="64" applyFont="1" applyFill="1" applyBorder="1" applyAlignment="1">
      <alignment horizontal="center" vertical="top" wrapText="1" shrinkToFit="1"/>
      <protection/>
    </xf>
    <xf numFmtId="0" fontId="14" fillId="36" borderId="10" xfId="64" applyFont="1" applyFill="1" applyBorder="1" applyAlignment="1">
      <alignment horizontal="center" vertical="top" wrapText="1" shrinkToFit="1"/>
      <protection/>
    </xf>
    <xf numFmtId="38" fontId="6" fillId="33" borderId="0" xfId="49" applyFont="1" applyFill="1" applyAlignment="1">
      <alignment horizontal="center" vertical="top" shrinkToFit="1"/>
    </xf>
    <xf numFmtId="0" fontId="14" fillId="37" borderId="10" xfId="64" applyFont="1" applyFill="1" applyBorder="1" applyAlignment="1">
      <alignment horizontal="center" vertical="top" wrapText="1" shrinkToFit="1"/>
      <protection/>
    </xf>
    <xf numFmtId="0" fontId="14" fillId="37" borderId="18" xfId="64" applyFont="1" applyFill="1" applyBorder="1" applyAlignment="1">
      <alignment horizontal="center" vertical="top" wrapText="1" shrinkToFit="1"/>
      <protection/>
    </xf>
    <xf numFmtId="0" fontId="2" fillId="37" borderId="18" xfId="0" applyFont="1" applyFill="1" applyBorder="1" applyAlignment="1">
      <alignment horizontal="center" vertical="top" wrapText="1"/>
    </xf>
    <xf numFmtId="0" fontId="14" fillId="41" borderId="10" xfId="64" applyFont="1" applyFill="1" applyBorder="1" applyAlignment="1">
      <alignment horizontal="center" vertical="top" wrapText="1" shrinkToFit="1"/>
      <protection/>
    </xf>
    <xf numFmtId="0" fontId="0" fillId="41" borderId="10" xfId="0" applyFill="1" applyBorder="1" applyAlignment="1">
      <alignment horizontal="center" vertical="top"/>
    </xf>
    <xf numFmtId="38" fontId="6" fillId="41" borderId="10" xfId="49" applyFont="1" applyFill="1" applyBorder="1" applyAlignment="1">
      <alignment horizontal="center" vertical="top" shrinkToFit="1"/>
    </xf>
    <xf numFmtId="0" fontId="14" fillId="37" borderId="16" xfId="64" applyFont="1" applyFill="1" applyBorder="1" applyAlignment="1">
      <alignment horizontal="center" vertical="top" wrapText="1" shrinkToFit="1"/>
      <protection/>
    </xf>
    <xf numFmtId="0" fontId="2" fillId="37" borderId="16" xfId="0" applyFont="1" applyFill="1" applyBorder="1" applyAlignment="1">
      <alignment horizontal="center" vertical="top" wrapText="1"/>
    </xf>
    <xf numFmtId="0" fontId="14" fillId="36" borderId="18" xfId="64" applyFont="1" applyFill="1" applyBorder="1" applyAlignment="1">
      <alignment horizontal="center" vertical="top" wrapText="1" shrinkToFit="1"/>
      <protection/>
    </xf>
    <xf numFmtId="0" fontId="2" fillId="36" borderId="18" xfId="0" applyFont="1" applyFill="1" applyBorder="1" applyAlignment="1">
      <alignment horizontal="center" vertical="top" wrapText="1"/>
    </xf>
    <xf numFmtId="0" fontId="14" fillId="36" borderId="21" xfId="64" applyFont="1" applyFill="1" applyBorder="1" applyAlignment="1">
      <alignment horizontal="center" vertical="top" wrapText="1" shrinkToFit="1"/>
      <protection/>
    </xf>
    <xf numFmtId="0" fontId="2" fillId="36" borderId="22" xfId="0" applyFont="1" applyFill="1" applyBorder="1" applyAlignment="1">
      <alignment horizontal="center" vertical="top" wrapText="1"/>
    </xf>
    <xf numFmtId="38" fontId="6" fillId="42" borderId="10" xfId="49" applyFont="1" applyFill="1" applyBorder="1" applyAlignment="1">
      <alignment horizontal="center" vertical="top" shrinkToFit="1"/>
    </xf>
    <xf numFmtId="0" fontId="14" fillId="36" borderId="23" xfId="64" applyFont="1" applyFill="1" applyBorder="1" applyAlignment="1">
      <alignment horizontal="center" vertical="top" wrapText="1" shrinkToFit="1"/>
      <protection/>
    </xf>
    <xf numFmtId="0" fontId="2" fillId="36" borderId="24" xfId="0" applyFont="1" applyFill="1" applyBorder="1" applyAlignment="1">
      <alignment horizontal="center" vertical="top" wrapText="1"/>
    </xf>
    <xf numFmtId="0" fontId="14" fillId="36" borderId="25" xfId="64" applyFont="1" applyFill="1" applyBorder="1" applyAlignment="1">
      <alignment horizontal="center" vertical="top" wrapText="1" shrinkToFit="1"/>
      <protection/>
    </xf>
    <xf numFmtId="0" fontId="2" fillId="36" borderId="26" xfId="0" applyFont="1" applyFill="1" applyBorder="1" applyAlignment="1">
      <alignment horizontal="center" vertical="top" wrapText="1"/>
    </xf>
    <xf numFmtId="0" fontId="14" fillId="43" borderId="16" xfId="64" applyFont="1" applyFill="1" applyBorder="1" applyAlignment="1">
      <alignment horizontal="center" vertical="top" wrapText="1" shrinkToFit="1"/>
      <protection/>
    </xf>
    <xf numFmtId="0" fontId="2" fillId="43" borderId="16" xfId="0" applyFont="1" applyFill="1" applyBorder="1" applyAlignment="1">
      <alignment horizontal="center" vertical="top" wrapText="1"/>
    </xf>
    <xf numFmtId="0" fontId="14" fillId="43" borderId="10" xfId="64" applyFont="1" applyFill="1" applyBorder="1" applyAlignment="1">
      <alignment horizontal="center" vertical="top" wrapText="1" shrinkToFit="1"/>
      <protection/>
    </xf>
    <xf numFmtId="0" fontId="2" fillId="43" borderId="10" xfId="0" applyFont="1" applyFill="1" applyBorder="1" applyAlignment="1">
      <alignment horizontal="center" vertical="top" wrapText="1"/>
    </xf>
    <xf numFmtId="38" fontId="6" fillId="40" borderId="0" xfId="49" applyFont="1" applyFill="1" applyAlignment="1">
      <alignment horizontal="center" vertical="top" shrinkToFit="1"/>
    </xf>
    <xf numFmtId="0" fontId="14" fillId="39" borderId="10" xfId="64" applyFont="1" applyFill="1" applyBorder="1" applyAlignment="1">
      <alignment horizontal="center" vertical="top" wrapText="1" shrinkToFit="1"/>
      <protection/>
    </xf>
    <xf numFmtId="0" fontId="14" fillId="44" borderId="18" xfId="64" applyFont="1" applyFill="1" applyBorder="1" applyAlignment="1">
      <alignment horizontal="center" vertical="top" wrapText="1" shrinkToFit="1"/>
      <protection/>
    </xf>
    <xf numFmtId="0" fontId="2" fillId="44" borderId="18" xfId="0" applyFont="1" applyFill="1" applyBorder="1" applyAlignment="1">
      <alignment horizontal="center" vertical="top" wrapText="1"/>
    </xf>
    <xf numFmtId="0" fontId="0" fillId="44" borderId="0" xfId="0" applyFill="1" applyAlignment="1">
      <alignment horizontal="center" vertical="top"/>
    </xf>
    <xf numFmtId="38" fontId="6" fillId="44" borderId="12" xfId="49" applyFont="1" applyFill="1" applyBorder="1" applyAlignment="1">
      <alignment horizontal="center" vertical="top" shrinkToFit="1"/>
    </xf>
    <xf numFmtId="38" fontId="6" fillId="44" borderId="0" xfId="49" applyFont="1" applyFill="1" applyBorder="1" applyAlignment="1">
      <alignment horizontal="center" vertical="top" shrinkToFit="1"/>
    </xf>
    <xf numFmtId="0" fontId="2" fillId="45" borderId="10" xfId="0" applyFont="1" applyFill="1" applyBorder="1" applyAlignment="1">
      <alignment horizontal="center" vertical="top" wrapText="1"/>
    </xf>
    <xf numFmtId="0" fontId="14" fillId="44" borderId="10" xfId="64" applyFont="1" applyFill="1" applyBorder="1" applyAlignment="1">
      <alignment horizontal="center" vertical="top" wrapText="1" shrinkToFit="1"/>
      <protection/>
    </xf>
    <xf numFmtId="0" fontId="2" fillId="44" borderId="10" xfId="0" applyFont="1" applyFill="1" applyBorder="1" applyAlignment="1">
      <alignment horizontal="center" vertical="top" wrapText="1"/>
    </xf>
    <xf numFmtId="38" fontId="6" fillId="44" borderId="10" xfId="49" applyFont="1" applyFill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6" fontId="24" fillId="0" borderId="27" xfId="61" applyFont="1" applyBorder="1" applyAlignment="1">
      <alignment horizontal="center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24" fillId="0" borderId="30" xfId="0" applyFont="1" applyBorder="1" applyAlignment="1">
      <alignment horizontal="right" vertical="center" wrapText="1"/>
    </xf>
    <xf numFmtId="0" fontId="0" fillId="0" borderId="31" xfId="0" applyFont="1" applyFill="1" applyBorder="1" applyAlignment="1">
      <alignment horizontal="right" vertical="center" wrapText="1"/>
    </xf>
    <xf numFmtId="0" fontId="24" fillId="0" borderId="31" xfId="0" applyFont="1" applyBorder="1" applyAlignment="1">
      <alignment horizontal="right" vertical="center" wrapText="1"/>
    </xf>
    <xf numFmtId="179" fontId="24" fillId="0" borderId="32" xfId="49" applyNumberFormat="1" applyFont="1" applyBorder="1" applyAlignment="1">
      <alignment vertical="center"/>
    </xf>
    <xf numFmtId="0" fontId="24" fillId="0" borderId="33" xfId="0" applyFont="1" applyBorder="1" applyAlignment="1">
      <alignment horizontal="right" vertical="center" wrapText="1"/>
    </xf>
    <xf numFmtId="0" fontId="0" fillId="0" borderId="34" xfId="0" applyFont="1" applyFill="1" applyBorder="1" applyAlignment="1">
      <alignment horizontal="right" vertical="center" wrapText="1"/>
    </xf>
    <xf numFmtId="0" fontId="24" fillId="0" borderId="34" xfId="0" applyFont="1" applyBorder="1" applyAlignment="1">
      <alignment horizontal="right" vertical="center" wrapText="1"/>
    </xf>
    <xf numFmtId="179" fontId="24" fillId="0" borderId="35" xfId="49" applyNumberFormat="1" applyFont="1" applyBorder="1" applyAlignment="1">
      <alignment vertical="center"/>
    </xf>
    <xf numFmtId="0" fontId="24" fillId="0" borderId="36" xfId="0" applyFont="1" applyBorder="1" applyAlignment="1">
      <alignment horizontal="right" vertical="center" wrapText="1"/>
    </xf>
    <xf numFmtId="0" fontId="24" fillId="0" borderId="37" xfId="0" applyFont="1" applyBorder="1" applyAlignment="1">
      <alignment horizontal="right" vertical="center" wrapText="1"/>
    </xf>
    <xf numFmtId="179" fontId="24" fillId="0" borderId="38" xfId="49" applyNumberFormat="1" applyFont="1" applyBorder="1" applyAlignment="1">
      <alignment vertical="center"/>
    </xf>
    <xf numFmtId="38" fontId="0" fillId="0" borderId="37" xfId="49" applyFont="1" applyFill="1" applyBorder="1" applyAlignment="1">
      <alignment horizontal="right" vertical="center" wrapText="1"/>
    </xf>
    <xf numFmtId="179" fontId="24" fillId="0" borderId="39" xfId="49" applyNumberFormat="1" applyFont="1" applyBorder="1" applyAlignment="1">
      <alignment vertical="center"/>
    </xf>
    <xf numFmtId="178" fontId="25" fillId="0" borderId="40" xfId="0" applyNumberFormat="1" applyFont="1" applyBorder="1" applyAlignment="1">
      <alignment horizontal="right" vertical="center" wrapText="1"/>
    </xf>
    <xf numFmtId="179" fontId="26" fillId="0" borderId="41" xfId="49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top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4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shrinkToFit="1"/>
    </xf>
    <xf numFmtId="0" fontId="21" fillId="0" borderId="28" xfId="0" applyFont="1" applyBorder="1" applyAlignment="1">
      <alignment horizontal="left" vertical="center" wrapText="1" shrinkToFit="1"/>
    </xf>
    <xf numFmtId="0" fontId="24" fillId="0" borderId="10" xfId="0" applyFont="1" applyBorder="1" applyAlignment="1">
      <alignment horizontal="center" vertical="center" wrapText="1"/>
    </xf>
    <xf numFmtId="38" fontId="21" fillId="0" borderId="42" xfId="49" applyFont="1" applyBorder="1" applyAlignment="1">
      <alignment horizontal="right" vertical="center" wrapText="1" shrinkToFit="1"/>
    </xf>
    <xf numFmtId="0" fontId="24" fillId="0" borderId="43" xfId="0" applyFont="1" applyBorder="1" applyAlignment="1">
      <alignment horizontal="center" vertical="center"/>
    </xf>
    <xf numFmtId="179" fontId="24" fillId="0" borderId="44" xfId="49" applyNumberFormat="1" applyFont="1" applyBorder="1" applyAlignment="1">
      <alignment vertical="center"/>
    </xf>
    <xf numFmtId="0" fontId="24" fillId="46" borderId="10" xfId="0" applyFont="1" applyFill="1" applyBorder="1" applyAlignment="1">
      <alignment horizontal="center" vertical="center" wrapText="1"/>
    </xf>
    <xf numFmtId="0" fontId="24" fillId="46" borderId="10" xfId="0" applyFont="1" applyFill="1" applyBorder="1" applyAlignment="1">
      <alignment horizontal="center" vertical="center" shrinkToFit="1"/>
    </xf>
    <xf numFmtId="178" fontId="21" fillId="28" borderId="42" xfId="0" applyNumberFormat="1" applyFont="1" applyFill="1" applyBorder="1" applyAlignment="1">
      <alignment horizontal="right" vertical="center" wrapText="1"/>
    </xf>
    <xf numFmtId="0" fontId="0" fillId="28" borderId="45" xfId="0" applyFont="1" applyFill="1" applyBorder="1" applyAlignment="1">
      <alignment horizontal="right" vertical="center" wrapText="1"/>
    </xf>
    <xf numFmtId="38" fontId="21" fillId="0" borderId="46" xfId="49" applyFont="1" applyBorder="1" applyAlignment="1">
      <alignment horizontal="right" vertical="center" wrapText="1" shrinkToFit="1"/>
    </xf>
    <xf numFmtId="179" fontId="21" fillId="0" borderId="47" xfId="49" applyNumberFormat="1" applyFont="1" applyBorder="1" applyAlignment="1">
      <alignment vertical="center"/>
    </xf>
    <xf numFmtId="179" fontId="21" fillId="0" borderId="48" xfId="49" applyNumberFormat="1" applyFont="1" applyBorder="1" applyAlignment="1">
      <alignment vertical="center"/>
    </xf>
    <xf numFmtId="178" fontId="21" fillId="0" borderId="14" xfId="0" applyNumberFormat="1" applyFont="1" applyBorder="1" applyAlignment="1">
      <alignment horizontal="right" vertical="center" wrapText="1"/>
    </xf>
    <xf numFmtId="0" fontId="21" fillId="0" borderId="49" xfId="0" applyFont="1" applyBorder="1" applyAlignment="1">
      <alignment horizontal="right" vertical="center" wrapText="1"/>
    </xf>
    <xf numFmtId="0" fontId="27" fillId="28" borderId="50" xfId="64" applyFont="1" applyFill="1" applyBorder="1" applyAlignment="1">
      <alignment horizontal="center" vertical="center" wrapText="1" shrinkToFit="1"/>
      <protection/>
    </xf>
    <xf numFmtId="0" fontId="28" fillId="0" borderId="51" xfId="0" applyFont="1" applyFill="1" applyBorder="1" applyAlignment="1">
      <alignment horizontal="left" vertical="center" wrapText="1"/>
    </xf>
    <xf numFmtId="0" fontId="27" fillId="28" borderId="52" xfId="64" applyFont="1" applyFill="1" applyBorder="1" applyAlignment="1">
      <alignment horizontal="center" vertical="center" wrapText="1" shrinkToFit="1"/>
      <protection/>
    </xf>
    <xf numFmtId="0" fontId="28" fillId="0" borderId="53" xfId="0" applyFont="1" applyFill="1" applyBorder="1" applyAlignment="1">
      <alignment horizontal="left" vertical="center" wrapText="1"/>
    </xf>
    <xf numFmtId="0" fontId="27" fillId="28" borderId="54" xfId="64" applyFont="1" applyFill="1" applyBorder="1" applyAlignment="1">
      <alignment horizontal="center" vertical="center" wrapText="1" shrinkToFit="1"/>
      <protection/>
    </xf>
    <xf numFmtId="0" fontId="28" fillId="0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7" fillId="28" borderId="58" xfId="64" applyFont="1" applyFill="1" applyBorder="1" applyAlignment="1">
      <alignment horizontal="center" vertical="center" wrapText="1" shrinkToFit="1"/>
      <protection/>
    </xf>
    <xf numFmtId="0" fontId="27" fillId="28" borderId="59" xfId="64" applyFont="1" applyFill="1" applyBorder="1" applyAlignment="1">
      <alignment horizontal="center" vertical="center" wrapText="1" shrinkToFit="1"/>
      <protection/>
    </xf>
    <xf numFmtId="0" fontId="27" fillId="28" borderId="60" xfId="64" applyFont="1" applyFill="1" applyBorder="1" applyAlignment="1">
      <alignment horizontal="center" vertical="center" wrapText="1" shrinkToFit="1"/>
      <protection/>
    </xf>
    <xf numFmtId="0" fontId="27" fillId="28" borderId="61" xfId="64" applyFont="1" applyFill="1" applyBorder="1" applyAlignment="1">
      <alignment horizontal="center" vertical="center" wrapText="1" shrinkToFit="1"/>
      <protection/>
    </xf>
    <xf numFmtId="0" fontId="27" fillId="28" borderId="62" xfId="64" applyFont="1" applyFill="1" applyBorder="1" applyAlignment="1">
      <alignment horizontal="center" vertical="center" wrapText="1" shrinkToFit="1"/>
      <protection/>
    </xf>
    <xf numFmtId="0" fontId="0" fillId="0" borderId="63" xfId="0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top" wrapText="1"/>
    </xf>
    <xf numFmtId="180" fontId="23" fillId="0" borderId="64" xfId="43" applyNumberFormat="1" applyFont="1" applyBorder="1" applyAlignment="1" applyProtection="1">
      <alignment horizontal="center" vertical="center" shrinkToFit="1"/>
      <protection/>
    </xf>
    <xf numFmtId="0" fontId="18" fillId="0" borderId="65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/>
    </xf>
    <xf numFmtId="38" fontId="6" fillId="47" borderId="10" xfId="49" applyFont="1" applyFill="1" applyBorder="1" applyAlignment="1">
      <alignment horizontal="center" vertical="top" shrinkToFit="1"/>
    </xf>
    <xf numFmtId="0" fontId="2" fillId="47" borderId="10" xfId="0" applyFont="1" applyFill="1" applyBorder="1" applyAlignment="1">
      <alignment horizontal="center" vertical="top" wrapText="1"/>
    </xf>
    <xf numFmtId="0" fontId="0" fillId="48" borderId="66" xfId="0" applyFont="1" applyFill="1" applyBorder="1" applyAlignment="1">
      <alignment horizontal="center" vertical="center" wrapText="1"/>
    </xf>
    <xf numFmtId="0" fontId="0" fillId="48" borderId="67" xfId="0" applyFont="1" applyFill="1" applyBorder="1" applyAlignment="1">
      <alignment horizontal="center" vertical="center" wrapText="1"/>
    </xf>
    <xf numFmtId="0" fontId="27" fillId="49" borderId="52" xfId="64" applyFont="1" applyFill="1" applyBorder="1" applyAlignment="1">
      <alignment horizontal="center" vertical="center" wrapText="1" shrinkToFit="1"/>
      <protection/>
    </xf>
    <xf numFmtId="0" fontId="27" fillId="49" borderId="54" xfId="64" applyFont="1" applyFill="1" applyBorder="1" applyAlignment="1">
      <alignment horizontal="center" vertical="center" wrapText="1" shrinkToFit="1"/>
      <protection/>
    </xf>
    <xf numFmtId="0" fontId="27" fillId="49" borderId="58" xfId="64" applyFont="1" applyFill="1" applyBorder="1" applyAlignment="1">
      <alignment horizontal="center" vertical="center" wrapText="1" shrinkToFit="1"/>
      <protection/>
    </xf>
    <xf numFmtId="0" fontId="27" fillId="49" borderId="59" xfId="64" applyFont="1" applyFill="1" applyBorder="1" applyAlignment="1">
      <alignment horizontal="center" vertical="center" wrapText="1" shrinkToFit="1"/>
      <protection/>
    </xf>
    <xf numFmtId="0" fontId="27" fillId="49" borderId="60" xfId="64" applyFont="1" applyFill="1" applyBorder="1" applyAlignment="1">
      <alignment horizontal="center" vertical="center" wrapText="1" shrinkToFit="1"/>
      <protection/>
    </xf>
    <xf numFmtId="0" fontId="0" fillId="46" borderId="56" xfId="0" applyFill="1" applyBorder="1" applyAlignment="1">
      <alignment horizontal="center" vertical="center"/>
    </xf>
    <xf numFmtId="0" fontId="0" fillId="46" borderId="57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49" xfId="0" applyFont="1" applyBorder="1" applyAlignment="1">
      <alignment horizontal="right" vertical="center" wrapText="1"/>
    </xf>
    <xf numFmtId="0" fontId="24" fillId="0" borderId="68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8" xfId="0" applyFont="1" applyBorder="1" applyAlignment="1">
      <alignment horizontal="right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right" vertical="center" wrapText="1"/>
    </xf>
    <xf numFmtId="0" fontId="21" fillId="0" borderId="47" xfId="0" applyFont="1" applyBorder="1" applyAlignment="1">
      <alignment horizontal="right" vertical="center" wrapText="1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23" fillId="0" borderId="73" xfId="43" applyFont="1" applyBorder="1" applyAlignment="1" applyProtection="1">
      <alignment horizontal="left" vertical="center" indent="1" shrinkToFit="1"/>
      <protection/>
    </xf>
    <xf numFmtId="0" fontId="21" fillId="0" borderId="74" xfId="0" applyFont="1" applyBorder="1" applyAlignment="1">
      <alignment horizontal="left" vertical="center" indent="1" shrinkToFit="1"/>
    </xf>
    <xf numFmtId="0" fontId="21" fillId="0" borderId="75" xfId="0" applyFont="1" applyBorder="1" applyAlignment="1">
      <alignment horizontal="left" vertical="center" indent="1" shrinkToFit="1"/>
    </xf>
    <xf numFmtId="0" fontId="8" fillId="0" borderId="76" xfId="0" applyFont="1" applyBorder="1" applyAlignment="1">
      <alignment horizontal="left" vertical="center" wrapText="1" indent="1" shrinkToFit="1"/>
    </xf>
    <xf numFmtId="0" fontId="8" fillId="0" borderId="77" xfId="0" applyFont="1" applyBorder="1" applyAlignment="1">
      <alignment horizontal="left" vertical="center" indent="1" shrinkToFit="1"/>
    </xf>
    <xf numFmtId="0" fontId="8" fillId="0" borderId="78" xfId="0" applyFont="1" applyBorder="1" applyAlignment="1">
      <alignment horizontal="left" vertical="center" indent="1" shrinkToFit="1"/>
    </xf>
    <xf numFmtId="0" fontId="19" fillId="0" borderId="16" xfId="0" applyFont="1" applyBorder="1" applyAlignment="1">
      <alignment vertical="center" wrapText="1"/>
    </xf>
    <xf numFmtId="0" fontId="24" fillId="0" borderId="70" xfId="0" applyFont="1" applyBorder="1" applyAlignment="1">
      <alignment horizontal="right" vertical="center" wrapText="1"/>
    </xf>
    <xf numFmtId="0" fontId="24" fillId="0" borderId="79" xfId="0" applyFont="1" applyBorder="1" applyAlignment="1">
      <alignment horizontal="right" vertical="center" wrapText="1"/>
    </xf>
    <xf numFmtId="0" fontId="24" fillId="0" borderId="47" xfId="0" applyFont="1" applyBorder="1" applyAlignment="1">
      <alignment horizontal="right" vertical="center" wrapText="1"/>
    </xf>
    <xf numFmtId="0" fontId="0" fillId="0" borderId="80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23" fillId="0" borderId="29" xfId="43" applyFont="1" applyBorder="1" applyAlignment="1" applyProtection="1">
      <alignment horizontal="left" vertical="center" indent="1" shrinkToFit="1"/>
      <protection/>
    </xf>
    <xf numFmtId="0" fontId="23" fillId="0" borderId="82" xfId="43" applyFont="1" applyBorder="1" applyAlignment="1" applyProtection="1">
      <alignment horizontal="left" vertical="center" indent="1" shrinkToFit="1"/>
      <protection/>
    </xf>
    <xf numFmtId="0" fontId="23" fillId="0" borderId="61" xfId="43" applyFont="1" applyBorder="1" applyAlignment="1" applyProtection="1">
      <alignment horizontal="left" vertical="center" indent="1" shrinkToFit="1"/>
      <protection/>
    </xf>
    <xf numFmtId="0" fontId="23" fillId="0" borderId="83" xfId="43" applyFont="1" applyBorder="1" applyAlignment="1" applyProtection="1">
      <alignment vertical="center" shrinkToFit="1"/>
      <protection/>
    </xf>
    <xf numFmtId="0" fontId="23" fillId="0" borderId="82" xfId="43" applyFont="1" applyBorder="1" applyAlignment="1" applyProtection="1">
      <alignment vertical="center" shrinkToFit="1"/>
      <protection/>
    </xf>
    <xf numFmtId="0" fontId="23" fillId="0" borderId="61" xfId="43" applyFont="1" applyBorder="1" applyAlignment="1" applyProtection="1">
      <alignment vertical="center" shrinkToFit="1"/>
      <protection/>
    </xf>
    <xf numFmtId="0" fontId="0" fillId="0" borderId="84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left" vertical="center" indent="1" shrinkToFit="1"/>
    </xf>
    <xf numFmtId="0" fontId="21" fillId="0" borderId="82" xfId="0" applyFont="1" applyBorder="1" applyAlignment="1">
      <alignment horizontal="left" vertical="center" indent="1" shrinkToFit="1"/>
    </xf>
    <xf numFmtId="0" fontId="21" fillId="0" borderId="61" xfId="0" applyFont="1" applyBorder="1" applyAlignment="1">
      <alignment horizontal="left" vertical="center" indent="1" shrinkToFit="1"/>
    </xf>
    <xf numFmtId="0" fontId="19" fillId="0" borderId="87" xfId="0" applyFont="1" applyBorder="1" applyAlignment="1">
      <alignment vertical="center" wrapText="1"/>
    </xf>
    <xf numFmtId="0" fontId="19" fillId="0" borderId="88" xfId="0" applyFont="1" applyBorder="1" applyAlignment="1">
      <alignment vertical="center" wrapText="1"/>
    </xf>
    <xf numFmtId="0" fontId="19" fillId="0" borderId="89" xfId="0" applyFont="1" applyBorder="1" applyAlignment="1">
      <alignment vertical="center" wrapText="1"/>
    </xf>
    <xf numFmtId="0" fontId="0" fillId="0" borderId="90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177" fontId="20" fillId="0" borderId="29" xfId="0" applyNumberFormat="1" applyFont="1" applyBorder="1" applyAlignment="1">
      <alignment horizontal="left" vertical="center" indent="1" shrinkToFit="1"/>
    </xf>
    <xf numFmtId="177" fontId="20" fillId="0" borderId="82" xfId="0" applyNumberFormat="1" applyFont="1" applyBorder="1" applyAlignment="1">
      <alignment horizontal="left" vertical="center" indent="1" shrinkToFit="1"/>
    </xf>
    <xf numFmtId="177" fontId="20" fillId="0" borderId="61" xfId="0" applyNumberFormat="1" applyFont="1" applyBorder="1" applyAlignment="1">
      <alignment horizontal="left" vertical="center" indent="1" shrinkToFit="1"/>
    </xf>
    <xf numFmtId="0" fontId="18" fillId="0" borderId="70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180" fontId="18" fillId="0" borderId="79" xfId="0" applyNumberFormat="1" applyFont="1" applyBorder="1" applyAlignment="1">
      <alignment horizontal="center" vertical="center" wrapText="1"/>
    </xf>
    <xf numFmtId="180" fontId="18" fillId="0" borderId="57" xfId="0" applyNumberFormat="1" applyFont="1" applyBorder="1" applyAlignment="1">
      <alignment horizontal="center" vertical="center" wrapText="1"/>
    </xf>
    <xf numFmtId="0" fontId="21" fillId="0" borderId="73" xfId="0" applyFont="1" applyBorder="1" applyAlignment="1">
      <alignment horizontal="left" vertical="center" indent="1" shrinkToFit="1"/>
    </xf>
    <xf numFmtId="177" fontId="20" fillId="0" borderId="28" xfId="0" applyNumberFormat="1" applyFont="1" applyBorder="1" applyAlignment="1">
      <alignment horizontal="left" vertical="center" indent="1" shrinkToFit="1"/>
    </xf>
    <xf numFmtId="177" fontId="20" fillId="0" borderId="92" xfId="0" applyNumberFormat="1" applyFont="1" applyBorder="1" applyAlignment="1">
      <alignment horizontal="left" vertical="center" indent="1" shrinkToFit="1"/>
    </xf>
    <xf numFmtId="177" fontId="20" fillId="0" borderId="93" xfId="0" applyNumberFormat="1" applyFont="1" applyBorder="1" applyAlignment="1">
      <alignment horizontal="left" vertical="center" indent="1" shrinkToFit="1"/>
    </xf>
    <xf numFmtId="0" fontId="21" fillId="0" borderId="94" xfId="0" applyFont="1" applyBorder="1" applyAlignment="1">
      <alignment horizontal="left" vertical="center" inden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請求書" xfId="57"/>
    <cellStyle name="説明文" xfId="58"/>
    <cellStyle name="Currency [0]" xfId="59"/>
    <cellStyle name="Currency" xfId="60"/>
    <cellStyle name="通貨 2" xfId="61"/>
    <cellStyle name="入力" xfId="62"/>
    <cellStyle name="標準_bill-book" xfId="63"/>
    <cellStyle name="標準_data-ｶﾀﾛｸﾞFM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excel\address-data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t\Dropbox\Public\hyou\bill-&#12381;&#12398;&#20182;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t\Dropbox\Public\hyou\bill-&#12381;&#12398;&#201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abel%20Print\LABELPRIN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"/>
      <sheetName val="リストｲﾝﾀｰﾈｯﾄ"/>
      <sheetName val="リスト2"/>
      <sheetName val="シール"/>
      <sheetName val="12シール"/>
      <sheetName val="Sheet2"/>
      <sheetName val="リスト1"/>
    </sheetNames>
    <sheetDataSet>
      <sheetData sheetId="0">
        <row r="2">
          <cell r="A2" t="str">
            <v>Code</v>
          </cell>
          <cell r="B2">
            <v>0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50</v>
          </cell>
        </row>
        <row r="3">
          <cell r="A3" t="str">
            <v>科目</v>
          </cell>
          <cell r="B3" t="str">
            <v>不明</v>
          </cell>
          <cell r="C3" t="str">
            <v>トータルサービス</v>
          </cell>
          <cell r="D3" t="str">
            <v>運送</v>
          </cell>
          <cell r="E3" t="str">
            <v>不動産・リロケーション</v>
          </cell>
          <cell r="F3" t="str">
            <v>研修</v>
          </cell>
          <cell r="G3" t="str">
            <v>会話</v>
          </cell>
          <cell r="H3" t="str">
            <v>健康・保険</v>
          </cell>
          <cell r="I3" t="str">
            <v>電話・銀行・カード</v>
          </cell>
          <cell r="J3" t="str">
            <v>学校・学習塾</v>
          </cell>
          <cell r="K3" t="str">
            <v>帰国子女・学生会館</v>
          </cell>
          <cell r="L3" t="str">
            <v>新聞・書籍</v>
          </cell>
          <cell r="M3" t="str">
            <v>デパート・物販</v>
          </cell>
          <cell r="N3" t="str">
            <v>航空会社</v>
          </cell>
          <cell r="O3" t="str">
            <v>空港関連</v>
          </cell>
          <cell r="P3" t="str">
            <v>旅行代理店</v>
          </cell>
          <cell r="Q3" t="str">
            <v>ETC</v>
          </cell>
          <cell r="R3" t="str">
            <v>情報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その他"/>
      <sheetName val="トランス"/>
      <sheetName val="コード"/>
      <sheetName val="売上集計"/>
      <sheetName val="請求書 "/>
      <sheetName val="請求書－特"/>
      <sheetName val="請求書通販用"/>
      <sheetName val="郵便振替R"/>
      <sheetName val="請求-海外"/>
      <sheetName val="封筒"/>
      <sheetName val="カタログ請求"/>
      <sheetName val="見積 (2)"/>
      <sheetName val="納品書 (2)"/>
      <sheetName val="納品書"/>
      <sheetName val="領収55N (2)"/>
      <sheetName val="領収書R"/>
      <sheetName val="領収書他"/>
      <sheetName val="領収55N"/>
      <sheetName val="領収書直し"/>
      <sheetName val="見積書"/>
    </sheetNames>
    <sheetDataSet>
      <sheetData sheetId="0">
        <row r="2">
          <cell r="H2" t="str">
            <v>申込番号</v>
          </cell>
          <cell r="I2" t="str">
            <v>計①</v>
          </cell>
          <cell r="J2" t="str">
            <v>tas314-5</v>
          </cell>
          <cell r="P2" t="str">
            <v>KOME-V0</v>
          </cell>
          <cell r="Q2" t="str">
            <v>L80-01</v>
          </cell>
          <cell r="R2" t="str">
            <v>KOME-1</v>
          </cell>
          <cell r="S2" t="str">
            <v>KOME-2</v>
          </cell>
          <cell r="T2" t="str">
            <v>KOME-3</v>
          </cell>
          <cell r="U2" t="str">
            <v>KOME-4</v>
          </cell>
          <cell r="V2" t="str">
            <v>delv-3</v>
          </cell>
          <cell r="W2" t="str">
            <v>delv-1</v>
          </cell>
          <cell r="X2" t="str">
            <v>delv-0</v>
          </cell>
          <cell r="Z2" t="str">
            <v>delv-d</v>
          </cell>
          <cell r="AA2" t="str">
            <v>ca-v</v>
          </cell>
          <cell r="AD2" t="str">
            <v>off-1</v>
          </cell>
          <cell r="AE2" t="str">
            <v>A-S68</v>
          </cell>
          <cell r="AG2" t="str">
            <v>fr-m1</v>
          </cell>
          <cell r="AI2" t="str">
            <v>計①</v>
          </cell>
          <cell r="AJ2" t="str">
            <v>A-10</v>
          </cell>
          <cell r="AK2" t="str">
            <v>A-10-f</v>
          </cell>
          <cell r="AL2" t="str">
            <v>A-11-1.8</v>
          </cell>
          <cell r="AM2" t="str">
            <v>A-11-5.5</v>
          </cell>
          <cell r="AN2" t="str">
            <v>A-11-5.5-1</v>
          </cell>
          <cell r="AO2" t="str">
            <v>A-Z14</v>
          </cell>
          <cell r="AP2" t="str">
            <v>A-ｔ121</v>
          </cell>
          <cell r="AQ2" t="str">
            <v>A-N15-5.5</v>
          </cell>
          <cell r="AR2" t="str">
            <v>A-ｔ122</v>
          </cell>
          <cell r="AS2" t="str">
            <v>A-12</v>
          </cell>
          <cell r="AT2" t="str">
            <v>A-13</v>
          </cell>
          <cell r="AU2" t="str">
            <v>A-14</v>
          </cell>
          <cell r="AV2" t="str">
            <v>A-15</v>
          </cell>
          <cell r="AW2" t="str">
            <v>A-15-2</v>
          </cell>
          <cell r="AX2" t="str">
            <v>A-15-3</v>
          </cell>
          <cell r="AY2" t="str">
            <v>A-16</v>
          </cell>
          <cell r="AZ2" t="str">
            <v>A-16</v>
          </cell>
          <cell r="BA2" t="str">
            <v>A-16-2.2</v>
          </cell>
          <cell r="BB2" t="str">
            <v>A-18</v>
          </cell>
          <cell r="BC2" t="str">
            <v>A-22</v>
          </cell>
          <cell r="BD2" t="str">
            <v>A-22贈呈用</v>
          </cell>
          <cell r="BE2" t="str">
            <v>A-27</v>
          </cell>
          <cell r="BF2" t="str">
            <v>A-4</v>
          </cell>
          <cell r="BG2" t="str">
            <v>A-t01</v>
          </cell>
          <cell r="BI2" t="str">
            <v>計①</v>
          </cell>
          <cell r="BJ2" t="str">
            <v>A-8S</v>
          </cell>
          <cell r="BK2" t="str">
            <v>A-9</v>
          </cell>
          <cell r="BL2" t="str">
            <v>A-9-1</v>
          </cell>
          <cell r="BM2" t="str">
            <v>AFS-SS</v>
          </cell>
          <cell r="BN2" t="str">
            <v>A-S003-14</v>
          </cell>
          <cell r="BO2" t="str">
            <v>A-S003-21</v>
          </cell>
          <cell r="BP2" t="str">
            <v>A-S004-21</v>
          </cell>
          <cell r="BQ2" t="str">
            <v>A-S61</v>
          </cell>
          <cell r="BR2" t="str">
            <v>A-S70-18</v>
          </cell>
          <cell r="BS2" t="str">
            <v>A-S71</v>
          </cell>
          <cell r="BT2" t="str">
            <v>A-S74</v>
          </cell>
          <cell r="BU2" t="str">
            <v>A-SX50</v>
          </cell>
          <cell r="BV2" t="str">
            <v>A-S70-10</v>
          </cell>
          <cell r="BW2" t="str">
            <v>AX-56</v>
          </cell>
          <cell r="BX2" t="str">
            <v>A-S66</v>
          </cell>
          <cell r="BY2" t="str">
            <v>A-t71</v>
          </cell>
          <cell r="BZ2" t="str">
            <v>AS-74-A</v>
          </cell>
          <cell r="CA2" t="str">
            <v>AS-69</v>
          </cell>
          <cell r="CB2" t="str">
            <v>S- SLV-R550</v>
          </cell>
          <cell r="CC2" t="str">
            <v>A-N15 </v>
          </cell>
          <cell r="CD2" t="str">
            <v>ｄ-1</v>
          </cell>
          <cell r="CE2" t="str">
            <v>ｄ-2</v>
          </cell>
          <cell r="CF2" t="str">
            <v>ｄ-3</v>
          </cell>
          <cell r="CG2" t="str">
            <v>ｄ-4</v>
          </cell>
          <cell r="CI2" t="str">
            <v>計①</v>
          </cell>
          <cell r="CJ2" t="str">
            <v>計</v>
          </cell>
          <cell r="CN2" t="str">
            <v>NA-CH07</v>
          </cell>
          <cell r="CO2" t="str">
            <v>NA-eu02</v>
          </cell>
          <cell r="CP2" t="str">
            <v>NA-eu01_03</v>
          </cell>
          <cell r="CQ2" t="str">
            <v>NA-CH02</v>
          </cell>
          <cell r="CR2" t="str">
            <v>NA-CH03</v>
          </cell>
          <cell r="CS2" t="str">
            <v>NA-CH04</v>
          </cell>
          <cell r="CT2" t="str">
            <v>NA-CH05</v>
          </cell>
          <cell r="CU2" t="str">
            <v>NA-CH06</v>
          </cell>
          <cell r="CV2" t="str">
            <v>NA-eu01×</v>
          </cell>
          <cell r="CW2" t="str">
            <v>NA-JP01</v>
          </cell>
          <cell r="CX2" t="str">
            <v>NA-MY-01</v>
          </cell>
          <cell r="CY2" t="str">
            <v>NA-MY-02</v>
          </cell>
          <cell r="CZ2" t="str">
            <v>NA-MY-03</v>
          </cell>
          <cell r="DA2" t="str">
            <v>NA-PHL01</v>
          </cell>
          <cell r="DB2" t="str">
            <v>NA-PHL03</v>
          </cell>
          <cell r="DC2" t="str">
            <v>NA-PHL04</v>
          </cell>
          <cell r="DD2" t="str">
            <v>NA-PHL05</v>
          </cell>
          <cell r="DE2" t="str">
            <v>NA-SGP02</v>
          </cell>
          <cell r="DF2" t="str">
            <v>NA-TH01</v>
          </cell>
          <cell r="DG2" t="str">
            <v>書籍計①</v>
          </cell>
          <cell r="DH2" t="str">
            <v>G-1</v>
          </cell>
          <cell r="DI2" t="str">
            <v>st-1</v>
          </cell>
          <cell r="DJ2" t="str">
            <v>H-38</v>
          </cell>
          <cell r="DL2" t="str">
            <v>KARA-1000</v>
          </cell>
          <cell r="DM2" t="str">
            <v>L80-01</v>
          </cell>
          <cell r="DN2" t="str">
            <v>L80-01</v>
          </cell>
          <cell r="DO2" t="str">
            <v>L80-02</v>
          </cell>
          <cell r="DP2" t="str">
            <v>L80-02</v>
          </cell>
          <cell r="DQ2" t="str">
            <v>Med-1</v>
          </cell>
          <cell r="DR2" t="str">
            <v>G-20</v>
          </cell>
          <cell r="DS2" t="str">
            <v>dis-3</v>
          </cell>
          <cell r="DT2" t="str">
            <v>AS-5</v>
          </cell>
          <cell r="DU2" t="str">
            <v>SF-1</v>
          </cell>
          <cell r="DV2" t="str">
            <v>AS-6</v>
          </cell>
          <cell r="DW2" t="str">
            <v>AS-7</v>
          </cell>
          <cell r="DX2" t="str">
            <v>AS-3</v>
          </cell>
          <cell r="EG2" t="str">
            <v>書籍計①</v>
          </cell>
          <cell r="EH2" t="str">
            <v>php-ch2</v>
          </cell>
          <cell r="EI2" t="str">
            <v>php-us1</v>
          </cell>
          <cell r="EJ2" t="str">
            <v>php-syo1</v>
          </cell>
          <cell r="EK2" t="str">
            <v>php-ch1</v>
          </cell>
          <cell r="EL2" t="str">
            <v>php-ch3</v>
          </cell>
          <cell r="EM2" t="str">
            <v>php-us2</v>
          </cell>
          <cell r="EN2" t="str">
            <v>php-ch4</v>
          </cell>
          <cell r="FG2" t="str">
            <v>書籍計①</v>
          </cell>
          <cell r="GG2" t="str">
            <v>書籍計①</v>
          </cell>
          <cell r="HG2" t="str">
            <v>書籍計①</v>
          </cell>
        </row>
        <row r="3">
          <cell r="G3" t="str">
            <v>冊数</v>
          </cell>
          <cell r="J3" t="str">
            <v>アジア安全読本</v>
          </cell>
          <cell r="P3" t="str">
            <v>アメリカ現地校転入前トレーニングビデオ「HIROSHI　Goes　to American School」</v>
          </cell>
          <cell r="Q3" t="str">
            <v>留守宅用宛名ラベル作成</v>
          </cell>
          <cell r="R3" t="str">
            <v>現地校学習セット
（算数キーワード・プラクティス・ブック、ＥＳＬグラマー・ワークブック1＆2）</v>
          </cell>
          <cell r="S3" t="str">
            <v>現地校文化・常識セット
（アメリカン・カルチャー・ブック、図鑑・アメリカンライフ、50州パズル）</v>
          </cell>
          <cell r="T3" t="str">
            <v>お母さんのための現地校英会話プラクティス・ブック</v>
          </cell>
          <cell r="U3" t="str">
            <v>アメリカ地理50州ブック</v>
          </cell>
          <cell r="V3" t="str">
            <v>海外発送:手数料</v>
          </cell>
          <cell r="W3" t="str">
            <v>海外発送:手数料</v>
          </cell>
          <cell r="X3" t="str">
            <v>海外発送料（実費）
下記</v>
          </cell>
          <cell r="Z3" t="str">
            <v>海外発送:手数料</v>
          </cell>
          <cell r="AA3" t="str">
            <v>カードお支払手数料〔（上記代金）×9％〕</v>
          </cell>
          <cell r="AD3" t="str">
            <v>割引</v>
          </cell>
          <cell r="AE3" t="str">
            <v>SANYO 700Wカールドライヤー/HD-AVA720　</v>
          </cell>
          <cell r="AG3" t="str">
            <v>フランス医療用語ガイド</v>
          </cell>
          <cell r="AJ3" t="str">
            <v>Sanyo掃除機SC-L2</v>
          </cell>
          <cell r="AK3" t="str">
            <v>掃除機用フィルター（紙バック）</v>
          </cell>
          <cell r="AL3" t="str">
            <v>Sanyo　ジャー炊飯　ECJ-T18EK10合</v>
          </cell>
          <cell r="AM3" t="str">
            <v>Sanyo　ジャー炊飯　ECJ-T10EK5.5合</v>
          </cell>
          <cell r="AN3" t="str">
            <v>Sanyo　ジャー炊飯　ECJ-210SJ</v>
          </cell>
          <cell r="AO3" t="str">
            <v>象印ジャー炊飯器/NS-KFH05 3合（0.54リットル）</v>
          </cell>
          <cell r="AP3" t="str">
            <v>タイガー３合炊　JNL-N５５０　3合（0.54リットル）</v>
          </cell>
          <cell r="AQ3" t="str">
            <v>Nationalマイコン炊飯器
SR-MM10N 　5.5合（1.0リットル）</v>
          </cell>
          <cell r="AR3" t="str">
            <v>タイガー炊飯ジャー　JAP-B55W　3合（0.54リットル）</v>
          </cell>
          <cell r="AS3" t="str">
            <v>Sanyoコンパクトジャー炊飯ECJ-SL3</v>
          </cell>
          <cell r="AT3" t="str">
            <v>SanyoロースターHR-V1E</v>
          </cell>
          <cell r="AU3" t="str">
            <v>A-7SONY／ワールドレシーバー ICF-SW40</v>
          </cell>
          <cell r="AV3" t="str">
            <v>Sanyo　ｵｰﾌﾞﾝﾄｰｽﾀｰ　SK-BT3</v>
          </cell>
          <cell r="AW3" t="str">
            <v>Sanyo　ｵｰﾌﾞﾝﾄｰｽﾀｰ　SK-BT2</v>
          </cell>
          <cell r="AX3" t="str">
            <v>Sanyo　ｵｰﾌﾞﾝﾄｰｽﾀｰ　SK-BY1</v>
          </cell>
          <cell r="AY3" t="str">
            <v>Sanyo電気ジャーポットU-C30M</v>
          </cell>
          <cell r="AZ3" t="str">
            <v>Sanyo電気ジャーポットU-C30M‐3㍑</v>
          </cell>
          <cell r="BA3" t="str">
            <v>Sanyo電気ジャーポットU-C30M‐2.2㍑</v>
          </cell>
          <cell r="BB3" t="str">
            <v>携帯用ウォシュレット</v>
          </cell>
          <cell r="BC3" t="str">
            <v>ﾊﾟｰｿﾅﾙｱﾗｰﾑ</v>
          </cell>
          <cell r="BD3" t="str">
            <v>ﾊﾟｰｿﾅﾙｱﾗｰﾑ</v>
          </cell>
          <cell r="BE3" t="str">
            <v>A-27　ﾎｰﾑｾｷｭﾘﾃｨｱﾗｰﾑ#210　</v>
          </cell>
          <cell r="BF3" t="str">
            <v>Ｓａｎｙｏビデオ内臓カラーテレビ　C20VT12M</v>
          </cell>
          <cell r="BG3" t="str">
            <v>タイガー マイコン炊飯ジャーJAG-S10 5.5合（1.0リットル）</v>
          </cell>
          <cell r="BJ3" t="str">
            <v>SonyワールドレシーバーICF-SW1000TS</v>
          </cell>
          <cell r="BK3" t="str">
            <v>SanyoスチームアイロンA-1070CR</v>
          </cell>
          <cell r="BL3" t="str">
            <v>SanyoスチームアイロンACR82</v>
          </cell>
          <cell r="BM3" t="str">
            <v>＜ANAファミリーサポートメンバー　　割　引＞</v>
          </cell>
          <cell r="BN3" t="str">
            <v>Sonyビデオ内臓14型カラーテレビKV-14VM5MT(JE)</v>
          </cell>
          <cell r="BO3" t="str">
            <v>Sonyビデオ内臓21型カラーテレビ　KV-21VM5MT(JE)</v>
          </cell>
          <cell r="BP3" t="str">
            <v>Sonyマルチテレビデオ：ＫＶ−ＶＦ２１−ＶＨ７０</v>
          </cell>
          <cell r="BQ3" t="str">
            <v>SanyoホットプレートHPS-KT1</v>
          </cell>
          <cell r="BR3" t="str">
            <v>SonyIH加熱ジャー炊飯器：ECJ-IB18</v>
          </cell>
          <cell r="BS3" t="str">
            <v>Sanyo万能鍋HPM-94G</v>
          </cell>
          <cell r="BT3" t="str">
            <v>Sanyo掃除機SC-79</v>
          </cell>
          <cell r="BU3" t="str">
            <v>パン焼き器SBM-201</v>
          </cell>
          <cell r="BV3" t="str">
            <v>SonyIH加熱ジャー炊飯器：ECJ-IB10</v>
          </cell>
          <cell r="BW3" t="str">
            <v>SanyoホームベーカリーSBM-20(220V)</v>
          </cell>
          <cell r="BX3" t="str">
            <v>SanyoトラベルクッカーRN-AVA307</v>
          </cell>
          <cell r="BY3" t="str">
            <v>タイガーホット調理鍋</v>
          </cell>
          <cell r="BZ3" t="str">
            <v>SanyoトアイロンA-CR82</v>
          </cell>
          <cell r="CA3" t="str">
            <v>SanyoトｶｰﾙドライヤーHD-AVA720</v>
          </cell>
          <cell r="CB3" t="str">
            <v>Sony SLV-R550ビデオデッキ</v>
          </cell>
          <cell r="CC3" t="str">
            <v>Nationalマイコン炊飯器/SR-MM10N 　5.5合（1.0リットル）</v>
          </cell>
          <cell r="CD3" t="str">
            <v>代引き手数料：1万円未満 ／300円</v>
          </cell>
          <cell r="CE3" t="str">
            <v>代引き手数料：1～3万円未満／ 420円</v>
          </cell>
          <cell r="CF3" t="str">
            <v>代引き手数料：3～10万円未満／ 600円</v>
          </cell>
          <cell r="CG3" t="str">
            <v>代引き手数料：10万円～30万まで／1000円</v>
          </cell>
          <cell r="CN3" t="str">
            <v>中国委託加工のすべて/2003年10月発売</v>
          </cell>
          <cell r="CO3" t="str">
            <v>欧州投資環境最新リサーチ2002/03年</v>
          </cell>
          <cell r="CP3" t="str">
            <v>欧州自動車産業最新リサーチ 2003年</v>
          </cell>
          <cell r="CQ3" t="str">
            <v>日系企業中国現地社員給与動向（2002年度版）</v>
          </cell>
          <cell r="CR3" t="str">
            <v>中国開発区総覧2002 </v>
          </cell>
          <cell r="CS3" t="str">
            <v>初めての中国ビジネス</v>
          </cell>
          <cell r="CT3" t="str">
            <v>中国関税率表2003年版</v>
          </cell>
          <cell r="CU3" t="str">
            <v>中国反ダンピング法とその実務</v>
          </cell>
          <cell r="CV3" t="str">
            <v>欧州自動車産業最新リサーチ2002年</v>
          </cell>
          <cell r="CW3" t="str">
            <v>海外赴任2004リロケーションガイド</v>
          </cell>
          <cell r="CX3" t="str">
            <v>マレーシア労使関係法和訳</v>
          </cell>
          <cell r="CY3" t="str">
            <v>マレーシア労働組合法 </v>
          </cell>
          <cell r="CZ3" t="str">
            <v>マレーシア労働関連法和訳（改訂版）</v>
          </cell>
          <cell r="DA3" t="str">
            <v>フィリピン入国管理法 </v>
          </cell>
          <cell r="DB3" t="str">
            <v>フィリピン内国税法・所得税編 </v>
          </cell>
          <cell r="DC3" t="str">
            <v>フィリピン労働法（労働法施行規則・関連規則収録）</v>
          </cell>
          <cell r="DD3" t="str">
            <v>フィリピン投資関連法・経済特区法編 </v>
          </cell>
          <cell r="DE3" t="str">
            <v>アジアＩＴビジネス環境 </v>
          </cell>
          <cell r="DF3" t="str">
            <v>タイの華人財閥57家</v>
          </cell>
          <cell r="DH3" t="str">
            <v>海外赴任ガイド2005年版</v>
          </cell>
          <cell r="DI3" t="str">
            <v>セット割引</v>
          </cell>
          <cell r="DJ3" t="str">
            <v>海外で健康にくらす</v>
          </cell>
          <cell r="DL3" t="str">
            <v>カラオケレーザーディスクセット</v>
          </cell>
          <cell r="DM3" t="str">
            <v>留守宅用宛名ラベル作成</v>
          </cell>
          <cell r="DN3" t="str">
            <v>留守宅用宛名ラベル作成</v>
          </cell>
          <cell r="DO3" t="str">
            <v>ﾗﾍﾞﾙ作成　ラベルシート代金</v>
          </cell>
          <cell r="DP3" t="str">
            <v>ﾗﾍﾞﾙ作成　ラベルシート代金</v>
          </cell>
          <cell r="DQ3" t="str">
            <v>家庭用常備薬セット+本付</v>
          </cell>
          <cell r="DR3" t="str">
            <v>到着から帰国まで　2005年版</v>
          </cell>
          <cell r="DS3" t="str">
            <v>割引</v>
          </cell>
          <cell r="DT3" t="str">
            <v>［海外生活情報Ⅳ］中　国</v>
          </cell>
          <cell r="DU3" t="str">
            <v>海外旅行安全ガイド</v>
          </cell>
          <cell r="DV3" t="str">
            <v>［海外生活情報Ⅴ］ASEAN PartⅠ(ベトナム・マレーシア・ブルネイ・タイ・ミャンマー)　</v>
          </cell>
          <cell r="DW3" t="str">
            <v>［海外生活情報Ⅵ］ASEAN  PartⅡ    (シンガポール・インドネシア・フィリピン)　</v>
          </cell>
          <cell r="DX3" t="str">
            <v>［海外生活情報Ⅱ］香　港　</v>
          </cell>
          <cell r="EH3" t="str">
            <v>PHP出版［実践］中国で成功する人材マネジメントマニュアル</v>
          </cell>
          <cell r="EI3" t="str">
            <v>PHP出版[アメリカで成功する　実践米国人事管理マニュアル]</v>
          </cell>
          <cell r="EJ3" t="str">
            <v>食品衛生教材シリーズ
事例でわかる食品衛生の基本ポイント(DVD VIDEO)</v>
          </cell>
          <cell r="EK3" t="str">
            <v>PHP出版［実践］中国事業展開マニュアル</v>
          </cell>
          <cell r="EL3" t="str">
            <v>PHP出版「中国ビジネス・リスクマネジメントマニュアル」</v>
          </cell>
          <cell r="EM3" t="str">
            <v>PHP出版/事例で分かる「アメリカ人と仕事するマニュアル」 </v>
          </cell>
          <cell r="EN3" t="str">
            <v>PHP出版「中国ビジネス・リスクマネジメントマニュアル」</v>
          </cell>
        </row>
        <row r="4">
          <cell r="F4" t="str">
            <v>販売数</v>
          </cell>
          <cell r="J4">
            <v>32</v>
          </cell>
          <cell r="P4">
            <v>80</v>
          </cell>
          <cell r="Q4">
            <v>0</v>
          </cell>
          <cell r="R4">
            <v>42</v>
          </cell>
          <cell r="S4">
            <v>15</v>
          </cell>
          <cell r="T4">
            <v>83</v>
          </cell>
          <cell r="U4">
            <v>37</v>
          </cell>
          <cell r="V4">
            <v>16</v>
          </cell>
          <cell r="W4">
            <v>18</v>
          </cell>
          <cell r="Z4">
            <v>2</v>
          </cell>
          <cell r="AA4">
            <v>164300</v>
          </cell>
          <cell r="AD4">
            <v>-42520</v>
          </cell>
          <cell r="AE4">
            <v>0</v>
          </cell>
          <cell r="AG4">
            <v>1</v>
          </cell>
          <cell r="BD4" t="str">
            <v>贈呈</v>
          </cell>
          <cell r="CD4">
            <v>330.75</v>
          </cell>
          <cell r="CE4">
            <v>441</v>
          </cell>
          <cell r="CF4">
            <v>661.5</v>
          </cell>
          <cell r="CG4">
            <v>1102.5</v>
          </cell>
          <cell r="CJ4" t="str">
            <v>計</v>
          </cell>
          <cell r="DL4">
            <v>180000</v>
          </cell>
          <cell r="DQ4" t="str">
            <v>送料税込み</v>
          </cell>
          <cell r="DU4" t="str">
            <v>風濤社</v>
          </cell>
          <cell r="DX4">
            <v>0</v>
          </cell>
          <cell r="EH4">
            <v>37800</v>
          </cell>
          <cell r="EI4">
            <v>28980</v>
          </cell>
          <cell r="EJ4">
            <v>63000</v>
          </cell>
          <cell r="EK4">
            <v>37800</v>
          </cell>
          <cell r="EL4">
            <v>47250</v>
          </cell>
          <cell r="EM4">
            <v>18900</v>
          </cell>
          <cell r="EN4">
            <v>47250</v>
          </cell>
        </row>
        <row r="5">
          <cell r="J5">
            <v>44800</v>
          </cell>
          <cell r="P5">
            <v>1200000</v>
          </cell>
          <cell r="R5">
            <v>588000</v>
          </cell>
          <cell r="S5">
            <v>210000</v>
          </cell>
          <cell r="T5">
            <v>498000</v>
          </cell>
          <cell r="CJ5">
            <v>191</v>
          </cell>
          <cell r="CN5">
            <v>1</v>
          </cell>
          <cell r="CO5">
            <v>1</v>
          </cell>
          <cell r="CP5">
            <v>2</v>
          </cell>
          <cell r="CQ5">
            <v>0</v>
          </cell>
          <cell r="CR5">
            <v>0</v>
          </cell>
          <cell r="CS5">
            <v>1</v>
          </cell>
          <cell r="CT5">
            <v>0</v>
          </cell>
          <cell r="CU5">
            <v>0</v>
          </cell>
          <cell r="CV5">
            <v>0</v>
          </cell>
          <cell r="CW5">
            <v>178</v>
          </cell>
          <cell r="CX5">
            <v>0</v>
          </cell>
          <cell r="CY5">
            <v>0</v>
          </cell>
          <cell r="CZ5">
            <v>0</v>
          </cell>
          <cell r="DA5">
            <v>2</v>
          </cell>
          <cell r="DB5">
            <v>2</v>
          </cell>
          <cell r="DC5">
            <v>2</v>
          </cell>
          <cell r="DD5">
            <v>1</v>
          </cell>
          <cell r="DE5">
            <v>0</v>
          </cell>
          <cell r="DF5">
            <v>1</v>
          </cell>
          <cell r="DH5">
            <v>66</v>
          </cell>
          <cell r="DI5">
            <v>49</v>
          </cell>
          <cell r="DJ5">
            <v>8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2</v>
          </cell>
          <cell r="DR5">
            <v>20</v>
          </cell>
          <cell r="DS5">
            <v>-62740</v>
          </cell>
          <cell r="DU5">
            <v>1</v>
          </cell>
          <cell r="DV5">
            <v>0</v>
          </cell>
          <cell r="DW5">
            <v>1</v>
          </cell>
          <cell r="DX5">
            <v>0</v>
          </cell>
          <cell r="EG5">
            <v>25</v>
          </cell>
          <cell r="EH5">
            <v>5</v>
          </cell>
          <cell r="EI5">
            <v>6</v>
          </cell>
          <cell r="EJ5">
            <v>2</v>
          </cell>
          <cell r="EK5">
            <v>4</v>
          </cell>
          <cell r="EL5">
            <v>3</v>
          </cell>
          <cell r="EM5">
            <v>4</v>
          </cell>
          <cell r="EN5">
            <v>1</v>
          </cell>
        </row>
        <row r="6">
          <cell r="J6">
            <v>1470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15750</v>
          </cell>
          <cell r="Q6">
            <v>3675</v>
          </cell>
          <cell r="R6">
            <v>14700</v>
          </cell>
          <cell r="S6">
            <v>14700</v>
          </cell>
          <cell r="T6">
            <v>6300</v>
          </cell>
          <cell r="U6">
            <v>6300</v>
          </cell>
          <cell r="V6">
            <v>3150</v>
          </cell>
          <cell r="W6">
            <v>2100</v>
          </cell>
          <cell r="X6">
            <v>1.05</v>
          </cell>
          <cell r="AJ6">
            <v>14700</v>
          </cell>
          <cell r="AK6">
            <v>840</v>
          </cell>
          <cell r="AL6">
            <v>22575</v>
          </cell>
          <cell r="AM6">
            <v>20475</v>
          </cell>
          <cell r="AN6">
            <v>16275</v>
          </cell>
          <cell r="AO6">
            <v>14175</v>
          </cell>
          <cell r="AP6">
            <v>11340</v>
          </cell>
          <cell r="AQ6">
            <v>19425</v>
          </cell>
          <cell r="AR6">
            <v>13650</v>
          </cell>
          <cell r="AS6">
            <v>12075</v>
          </cell>
          <cell r="AT6">
            <v>24150</v>
          </cell>
          <cell r="AU6">
            <v>23100</v>
          </cell>
          <cell r="AV6">
            <v>7875</v>
          </cell>
          <cell r="AW6">
            <v>6300</v>
          </cell>
          <cell r="AX6">
            <v>5250</v>
          </cell>
          <cell r="AY6">
            <v>13650</v>
          </cell>
          <cell r="AZ6">
            <v>13650</v>
          </cell>
          <cell r="BA6">
            <v>10500</v>
          </cell>
          <cell r="BB6">
            <v>10290</v>
          </cell>
          <cell r="BC6">
            <v>2100</v>
          </cell>
          <cell r="BD6">
            <v>1.05</v>
          </cell>
          <cell r="BE6">
            <v>4410</v>
          </cell>
          <cell r="BF6">
            <v>126000</v>
          </cell>
          <cell r="BG6">
            <v>19425</v>
          </cell>
          <cell r="BJ6">
            <v>54600</v>
          </cell>
          <cell r="BK6">
            <v>9030</v>
          </cell>
          <cell r="BL6">
            <v>8400</v>
          </cell>
          <cell r="BM6">
            <v>0.105</v>
          </cell>
          <cell r="BN6">
            <v>69300</v>
          </cell>
          <cell r="BO6">
            <v>89040</v>
          </cell>
          <cell r="BP6">
            <v>80850</v>
          </cell>
          <cell r="BQ6">
            <v>19425</v>
          </cell>
          <cell r="BR6">
            <v>44100</v>
          </cell>
          <cell r="BS6">
            <v>14700</v>
          </cell>
          <cell r="BT6">
            <v>23100</v>
          </cell>
          <cell r="BU6">
            <v>29400</v>
          </cell>
          <cell r="BV6">
            <v>42000</v>
          </cell>
          <cell r="BW6">
            <v>15750</v>
          </cell>
          <cell r="BX6">
            <v>9345</v>
          </cell>
          <cell r="BY6">
            <v>13600</v>
          </cell>
          <cell r="BZ6">
            <v>8400</v>
          </cell>
          <cell r="CA6">
            <v>7350</v>
          </cell>
          <cell r="CB6">
            <v>40950</v>
          </cell>
          <cell r="CC6">
            <v>19425</v>
          </cell>
          <cell r="CD6">
            <v>330.75</v>
          </cell>
          <cell r="CE6">
            <v>441</v>
          </cell>
          <cell r="CF6">
            <v>661.5</v>
          </cell>
          <cell r="CG6">
            <v>1102.5</v>
          </cell>
          <cell r="CJ6">
            <v>662400</v>
          </cell>
          <cell r="CN6">
            <v>15000</v>
          </cell>
          <cell r="CO6">
            <v>57000</v>
          </cell>
          <cell r="CP6">
            <v>143000</v>
          </cell>
          <cell r="CQ6">
            <v>0</v>
          </cell>
          <cell r="CR6">
            <v>0</v>
          </cell>
          <cell r="CS6">
            <v>1800</v>
          </cell>
          <cell r="CT6">
            <v>0</v>
          </cell>
          <cell r="CU6">
            <v>0</v>
          </cell>
          <cell r="CV6">
            <v>0</v>
          </cell>
          <cell r="CW6">
            <v>284800</v>
          </cell>
          <cell r="CX6">
            <v>0</v>
          </cell>
          <cell r="CY6">
            <v>0</v>
          </cell>
          <cell r="CZ6">
            <v>0</v>
          </cell>
          <cell r="DA6">
            <v>36000</v>
          </cell>
          <cell r="DB6">
            <v>56000</v>
          </cell>
          <cell r="DC6">
            <v>36000</v>
          </cell>
          <cell r="DD6">
            <v>28000</v>
          </cell>
          <cell r="DE6">
            <v>0</v>
          </cell>
          <cell r="DF6">
            <v>4800</v>
          </cell>
          <cell r="DH6">
            <v>79200</v>
          </cell>
          <cell r="DI6">
            <v>-39200</v>
          </cell>
          <cell r="DJ6">
            <v>14400</v>
          </cell>
          <cell r="DQ6">
            <v>70000</v>
          </cell>
          <cell r="DR6">
            <v>24000</v>
          </cell>
          <cell r="DS6">
            <v>-18822</v>
          </cell>
          <cell r="DV6">
            <v>0</v>
          </cell>
          <cell r="DW6">
            <v>1748</v>
          </cell>
          <cell r="DX6">
            <v>0</v>
          </cell>
          <cell r="EG6">
            <v>861600</v>
          </cell>
          <cell r="EH6">
            <v>180000</v>
          </cell>
          <cell r="EI6">
            <v>165600</v>
          </cell>
          <cell r="EJ6">
            <v>120000</v>
          </cell>
          <cell r="EK6">
            <v>144000</v>
          </cell>
          <cell r="EL6">
            <v>135000</v>
          </cell>
          <cell r="EM6">
            <v>72000</v>
          </cell>
          <cell r="EN6">
            <v>45000</v>
          </cell>
        </row>
        <row r="7">
          <cell r="E7" t="str">
            <v>掛率</v>
          </cell>
          <cell r="F7" t="str">
            <v>請求金額</v>
          </cell>
          <cell r="H7" t="str">
            <v>金額</v>
          </cell>
          <cell r="J7">
            <v>1400</v>
          </cell>
          <cell r="P7">
            <v>15000</v>
          </cell>
          <cell r="Q7">
            <v>3500</v>
          </cell>
          <cell r="R7">
            <v>14000</v>
          </cell>
          <cell r="S7">
            <v>14000</v>
          </cell>
          <cell r="T7">
            <v>6000</v>
          </cell>
          <cell r="U7">
            <v>6000</v>
          </cell>
          <cell r="V7">
            <v>3000</v>
          </cell>
          <cell r="W7">
            <v>2000</v>
          </cell>
          <cell r="X7">
            <v>1</v>
          </cell>
          <cell r="Z7">
            <v>1500</v>
          </cell>
          <cell r="AA7">
            <v>0.09</v>
          </cell>
          <cell r="AD7">
            <v>1</v>
          </cell>
          <cell r="AE7">
            <v>7000</v>
          </cell>
          <cell r="AG7">
            <v>4286</v>
          </cell>
          <cell r="AJ7">
            <v>14000</v>
          </cell>
          <cell r="AK7">
            <v>800</v>
          </cell>
          <cell r="AL7">
            <v>21500</v>
          </cell>
          <cell r="AM7">
            <v>19500</v>
          </cell>
          <cell r="AN7">
            <v>15500</v>
          </cell>
          <cell r="AO7">
            <v>13500</v>
          </cell>
          <cell r="AP7">
            <v>10800</v>
          </cell>
          <cell r="AQ7">
            <v>18500</v>
          </cell>
          <cell r="AR7">
            <v>12000</v>
          </cell>
          <cell r="AS7">
            <v>11500</v>
          </cell>
          <cell r="AT7">
            <v>23000</v>
          </cell>
          <cell r="AU7">
            <v>22000</v>
          </cell>
          <cell r="AV7">
            <v>7500</v>
          </cell>
          <cell r="AW7">
            <v>6000</v>
          </cell>
          <cell r="AX7">
            <v>5000</v>
          </cell>
          <cell r="AY7">
            <v>13000</v>
          </cell>
          <cell r="AZ7">
            <v>13000</v>
          </cell>
          <cell r="BA7">
            <v>10000</v>
          </cell>
          <cell r="BB7">
            <v>9800</v>
          </cell>
          <cell r="BC7">
            <v>2000</v>
          </cell>
          <cell r="BD7">
            <v>1</v>
          </cell>
          <cell r="BE7">
            <v>4200</v>
          </cell>
          <cell r="BF7">
            <v>120000</v>
          </cell>
          <cell r="BG7">
            <v>18500</v>
          </cell>
          <cell r="BJ7">
            <v>52000</v>
          </cell>
          <cell r="BK7">
            <v>8600</v>
          </cell>
          <cell r="BL7">
            <v>8000</v>
          </cell>
          <cell r="BM7">
            <v>0.1</v>
          </cell>
          <cell r="BN7">
            <v>66000</v>
          </cell>
          <cell r="BO7">
            <v>84800</v>
          </cell>
          <cell r="BP7">
            <v>77000</v>
          </cell>
          <cell r="BQ7">
            <v>18500</v>
          </cell>
          <cell r="BR7">
            <v>42000</v>
          </cell>
          <cell r="BS7">
            <v>14000</v>
          </cell>
          <cell r="BT7">
            <v>22000</v>
          </cell>
          <cell r="BU7">
            <v>28000</v>
          </cell>
          <cell r="BV7">
            <v>40000</v>
          </cell>
          <cell r="BW7">
            <v>15000</v>
          </cell>
          <cell r="BX7">
            <v>8900</v>
          </cell>
          <cell r="BZ7">
            <v>8000</v>
          </cell>
          <cell r="CA7">
            <v>7000</v>
          </cell>
          <cell r="CB7">
            <v>39000</v>
          </cell>
          <cell r="CC7">
            <v>18500</v>
          </cell>
          <cell r="CD7">
            <v>315</v>
          </cell>
          <cell r="CE7">
            <v>420</v>
          </cell>
          <cell r="CF7">
            <v>630</v>
          </cell>
          <cell r="CG7">
            <v>1050</v>
          </cell>
          <cell r="CN7">
            <v>15000</v>
          </cell>
          <cell r="CO7">
            <v>57000</v>
          </cell>
          <cell r="CP7">
            <v>71500</v>
          </cell>
          <cell r="CQ7">
            <v>15000</v>
          </cell>
          <cell r="CR7">
            <v>47500</v>
          </cell>
          <cell r="CS7">
            <v>1800</v>
          </cell>
          <cell r="CT7">
            <v>15000</v>
          </cell>
          <cell r="CU7">
            <v>6000</v>
          </cell>
          <cell r="CV7">
            <v>70000</v>
          </cell>
          <cell r="CW7">
            <v>1600</v>
          </cell>
          <cell r="CX7">
            <v>12000</v>
          </cell>
          <cell r="CY7">
            <v>15840</v>
          </cell>
          <cell r="CZ7">
            <v>25000</v>
          </cell>
          <cell r="DA7">
            <v>18000</v>
          </cell>
          <cell r="DB7">
            <v>28000</v>
          </cell>
          <cell r="DC7">
            <v>18000</v>
          </cell>
          <cell r="DD7">
            <v>28000</v>
          </cell>
          <cell r="DE7">
            <v>18000</v>
          </cell>
          <cell r="DF7">
            <v>4800</v>
          </cell>
          <cell r="DH7">
            <v>1200</v>
          </cell>
          <cell r="DI7">
            <v>-800</v>
          </cell>
          <cell r="DJ7">
            <v>1800</v>
          </cell>
          <cell r="DK7">
            <v>1</v>
          </cell>
          <cell r="DL7">
            <v>1</v>
          </cell>
          <cell r="DM7">
            <v>3500</v>
          </cell>
          <cell r="DN7">
            <v>3500</v>
          </cell>
          <cell r="DO7">
            <v>80</v>
          </cell>
          <cell r="DP7">
            <v>80</v>
          </cell>
          <cell r="DQ7">
            <v>35000</v>
          </cell>
          <cell r="DR7">
            <v>1200</v>
          </cell>
          <cell r="DS7">
            <v>0.3</v>
          </cell>
          <cell r="DT7">
            <v>1800</v>
          </cell>
          <cell r="DU7">
            <v>1500</v>
          </cell>
          <cell r="DV7">
            <v>1748</v>
          </cell>
          <cell r="DW7">
            <v>1748</v>
          </cell>
          <cell r="DX7">
            <v>1800</v>
          </cell>
          <cell r="EH7">
            <v>36000</v>
          </cell>
          <cell r="EI7">
            <v>27600</v>
          </cell>
          <cell r="EJ7">
            <v>60000</v>
          </cell>
          <cell r="EK7">
            <v>36000</v>
          </cell>
          <cell r="EL7">
            <v>45000</v>
          </cell>
          <cell r="EM7">
            <v>18000</v>
          </cell>
          <cell r="EN7">
            <v>45000</v>
          </cell>
        </row>
      </sheetData>
      <sheetData sheetId="1">
        <row r="2">
          <cell r="H2" t="str">
            <v>申込番号</v>
          </cell>
          <cell r="I2" t="str">
            <v>書籍計①</v>
          </cell>
          <cell r="J2" t="str">
            <v>NDF-110U</v>
          </cell>
          <cell r="K2" t="str">
            <v>NDF-220U</v>
          </cell>
          <cell r="L2" t="str">
            <v>NDF-330U</v>
          </cell>
          <cell r="M2" t="str">
            <v>NDF-550U</v>
          </cell>
          <cell r="N2" t="str">
            <v>NDF-1100U</v>
          </cell>
          <cell r="O2" t="str">
            <v>NDF-1500U</v>
          </cell>
          <cell r="P2" t="str">
            <v>NDF-110E</v>
          </cell>
          <cell r="Q2" t="str">
            <v>NDF-220E</v>
          </cell>
          <cell r="R2" t="str">
            <v>NDF-330E</v>
          </cell>
          <cell r="S2" t="str">
            <v>NDF-550E</v>
          </cell>
          <cell r="T2" t="str">
            <v>NDF-1100E</v>
          </cell>
          <cell r="U2" t="str">
            <v>NDF-1500E</v>
          </cell>
          <cell r="V2" t="str">
            <v>NDF-110EX</v>
          </cell>
          <cell r="W2" t="str">
            <v>NDF-220EX</v>
          </cell>
          <cell r="X2" t="str">
            <v>NDF-330EX</v>
          </cell>
          <cell r="Y2" t="str">
            <v>NDF-550EX</v>
          </cell>
          <cell r="Z2" t="str">
            <v>NDF-1100EX</v>
          </cell>
          <cell r="AA2" t="str">
            <v>NDF-1500EX</v>
          </cell>
          <cell r="AI2" t="str">
            <v>書籍計①</v>
          </cell>
          <cell r="AJ2" t="str">
            <v>SDX-330U</v>
          </cell>
          <cell r="AK2" t="str">
            <v>SDX-600U</v>
          </cell>
          <cell r="AL2" t="str">
            <v>SDX-1100U</v>
          </cell>
          <cell r="AM2" t="str">
            <v>SDX-1500U</v>
          </cell>
          <cell r="AN2" t="str">
            <v>SDX-330</v>
          </cell>
          <cell r="AO2" t="str">
            <v>SDX-600</v>
          </cell>
          <cell r="AP2" t="str">
            <v>SDX-1100</v>
          </cell>
          <cell r="AQ2" t="str">
            <v>SDX-1500</v>
          </cell>
          <cell r="AR2" t="str">
            <v>DX15DU</v>
          </cell>
          <cell r="BI2" t="str">
            <v>トランス計①</v>
          </cell>
          <cell r="BJ2" t="str">
            <v>A</v>
          </cell>
          <cell r="BK2" t="str">
            <v>C</v>
          </cell>
          <cell r="BL2" t="str">
            <v>O</v>
          </cell>
          <cell r="BM2" t="str">
            <v>SE</v>
          </cell>
          <cell r="BN2" t="str">
            <v>B</v>
          </cell>
          <cell r="BO2" t="str">
            <v>B3</v>
          </cell>
          <cell r="BP2" t="str">
            <v>Bf</v>
          </cell>
          <cell r="BQ2" t="str">
            <v>A-2</v>
          </cell>
          <cell r="BR2" t="str">
            <v>C-2</v>
          </cell>
          <cell r="BS2" t="str">
            <v>O-2</v>
          </cell>
          <cell r="BT2" t="str">
            <v>B-2</v>
          </cell>
          <cell r="BU2" t="str">
            <v>Bf-2</v>
          </cell>
          <cell r="BV2" t="str">
            <v>wa-10</v>
          </cell>
          <cell r="BW2" t="str">
            <v>KNC-203A</v>
          </cell>
          <cell r="BX2" t="str">
            <v>KNC-P203A</v>
          </cell>
          <cell r="BY2" t="str">
            <v>DM-505</v>
          </cell>
          <cell r="BZ2" t="str">
            <v>DM-705</v>
          </cell>
          <cell r="CA2" t="str">
            <v>DM-515</v>
          </cell>
          <cell r="CB2" t="str">
            <v>CT-302</v>
          </cell>
          <cell r="CC2" t="str">
            <v>BT-202</v>
          </cell>
          <cell r="CD2" t="str">
            <v>TP-802</v>
          </cell>
          <cell r="CE2" t="str">
            <v>DN-202</v>
          </cell>
          <cell r="CI2" t="str">
            <v>トランス計①</v>
          </cell>
          <cell r="CJ2" t="str">
            <v>AT-101</v>
          </cell>
          <cell r="CK2" t="str">
            <v>BT-202</v>
          </cell>
          <cell r="CL2" t="str">
            <v>CT-302</v>
          </cell>
          <cell r="CM2" t="str">
            <v>DN-202</v>
          </cell>
          <cell r="CN2" t="str">
            <v>MF-1000U</v>
          </cell>
          <cell r="CO2" t="str">
            <v>MF-1500E</v>
          </cell>
          <cell r="CP2" t="str">
            <v>MF-1500U</v>
          </cell>
          <cell r="CQ2" t="str">
            <v>MF-200U</v>
          </cell>
          <cell r="CR2" t="str">
            <v>MF-300U</v>
          </cell>
          <cell r="CS2" t="str">
            <v>MF-500U</v>
          </cell>
          <cell r="CT2" t="str">
            <v>MF-50EX</v>
          </cell>
          <cell r="CU2" t="str">
            <v>MF-500E</v>
          </cell>
          <cell r="CV2" t="str">
            <v>SP-1500</v>
          </cell>
          <cell r="CW2" t="str">
            <v>SP-1500</v>
          </cell>
          <cell r="CX2" t="str">
            <v>TP-801</v>
          </cell>
          <cell r="CY2" t="str">
            <v>MF-100EX</v>
          </cell>
          <cell r="CZ2" t="str">
            <v>MF-50EX</v>
          </cell>
          <cell r="DA2" t="str">
            <v>MF-2000EX</v>
          </cell>
          <cell r="DB2" t="str">
            <v>MF-100E</v>
          </cell>
          <cell r="DC2" t="str">
            <v>MF-3000U</v>
          </cell>
          <cell r="DD2" t="str">
            <v>MF-500EX</v>
          </cell>
          <cell r="DE2" t="str">
            <v>MF-500</v>
          </cell>
          <cell r="DF2" t="str">
            <v>MF-1500</v>
          </cell>
          <cell r="DG2" t="str">
            <v>MF-50E</v>
          </cell>
          <cell r="DH2" t="str">
            <v>DN-101</v>
          </cell>
          <cell r="DI2" t="str">
            <v>書籍計①</v>
          </cell>
          <cell r="DJ2" t="str">
            <v>MF-50</v>
          </cell>
          <cell r="EI2" t="str">
            <v>書籍計①</v>
          </cell>
          <cell r="FI2" t="str">
            <v>書籍計①</v>
          </cell>
          <cell r="GI2" t="str">
            <v>書籍計①</v>
          </cell>
          <cell r="HI2" t="str">
            <v>書籍計①</v>
          </cell>
        </row>
        <row r="3">
          <cell r="G3" t="str">
            <v>個数</v>
          </cell>
          <cell r="H3" t="str">
            <v>書名</v>
          </cell>
          <cell r="J3" t="str">
            <v>変圧器　NDF-110U</v>
          </cell>
          <cell r="K3" t="str">
            <v>変圧器　NDF-220U</v>
          </cell>
          <cell r="L3" t="str">
            <v>変圧器　NDF-330U</v>
          </cell>
          <cell r="M3" t="str">
            <v>変圧器　NDF-550U</v>
          </cell>
          <cell r="N3" t="str">
            <v>変圧器　NDF-1100U</v>
          </cell>
          <cell r="O3" t="str">
            <v>変圧器　NDF-1500U</v>
          </cell>
          <cell r="P3" t="str">
            <v>変圧器　NDF-110E</v>
          </cell>
          <cell r="Q3" t="str">
            <v>変圧器　NDF-220E</v>
          </cell>
          <cell r="R3" t="str">
            <v>変圧器　NDF-330E</v>
          </cell>
          <cell r="S3" t="str">
            <v>変圧器　NDF-550E</v>
          </cell>
          <cell r="T3" t="str">
            <v>変圧器　NDF-1100E</v>
          </cell>
          <cell r="U3" t="str">
            <v>変圧器　NDF-1500E</v>
          </cell>
          <cell r="V3" t="str">
            <v>変圧器　NDF-110EX</v>
          </cell>
          <cell r="W3" t="str">
            <v>変圧器　NDF-220EX</v>
          </cell>
          <cell r="X3" t="str">
            <v>変圧器　NDF-330EX</v>
          </cell>
          <cell r="Y3" t="str">
            <v>変圧器　NDF-550EX</v>
          </cell>
          <cell r="Z3" t="str">
            <v>変圧器　NDF-1100EX</v>
          </cell>
          <cell r="AA3" t="str">
            <v>変圧器　NDF-1500EX</v>
          </cell>
          <cell r="AJ3" t="str">
            <v>変圧器（ﾃﾞﾗｯｸｽﾀｲﾌﾟ）　SDX-330U</v>
          </cell>
          <cell r="AK3" t="str">
            <v>変圧器（ﾃﾞﾗｯｸｽﾀｲﾌﾟ）SDX-600U</v>
          </cell>
          <cell r="AL3" t="str">
            <v>変圧器（ﾃﾞﾗｯｸｽﾀｲﾌﾟ）SDX-1100U</v>
          </cell>
          <cell r="AM3" t="str">
            <v>変圧器（ﾃﾞﾗｯｸｽﾀｲﾌﾟ）SDX-1500U</v>
          </cell>
          <cell r="AN3" t="str">
            <v>変圧器（ﾃﾞﾗｯｸｽﾀｲﾌﾟ）SDX-330</v>
          </cell>
          <cell r="AO3" t="str">
            <v>変圧器（ﾃﾞﾗｯｸｽﾀｲﾌﾟ）SDX-600</v>
          </cell>
          <cell r="AP3" t="str">
            <v>変圧器（ﾃﾞﾗｯｸｽﾀｲﾌﾟ）SDX-1100</v>
          </cell>
          <cell r="AQ3" t="str">
            <v>変圧器（ﾃﾞﾗｯｸｽﾀｲﾌﾟ）SDX-1500</v>
          </cell>
          <cell r="AR3" t="str">
            <v>電圧アップトランスDX-15DU</v>
          </cell>
          <cell r="BJ3" t="str">
            <v>プラグAタイプ</v>
          </cell>
          <cell r="BK3" t="str">
            <v>プラグCﾀｲﾌﾟ</v>
          </cell>
          <cell r="BL3" t="str">
            <v>プラグOﾀｲﾌﾟ</v>
          </cell>
          <cell r="BM3" t="str">
            <v>プラグSEﾀｲﾌﾟ</v>
          </cell>
          <cell r="BN3" t="str">
            <v>プラグBﾀｲﾌﾟ</v>
          </cell>
          <cell r="BO3" t="str">
            <v>プラグB3ﾀｲﾌﾟ</v>
          </cell>
          <cell r="BP3" t="str">
            <v>プラグBｆﾀｲﾌﾟ</v>
          </cell>
          <cell r="BQ3" t="str">
            <v>プラグAﾀｲﾌﾟ　2個セット </v>
          </cell>
          <cell r="BR3" t="str">
            <v>プラグCﾀｲﾌﾟ2個セット　</v>
          </cell>
          <cell r="BS3" t="str">
            <v>プラグOﾀｲﾌﾟ　2個セット</v>
          </cell>
          <cell r="BT3" t="str">
            <v>プラグBﾀｲﾌﾟ　2個セット</v>
          </cell>
          <cell r="BU3" t="str">
            <v>プラグBfﾀｲﾌﾟ　2個セット　</v>
          </cell>
          <cell r="BV3" t="str">
            <v>プラグWA-10ﾀｲﾌﾟ</v>
          </cell>
          <cell r="BW3" t="str">
            <v>トランス式トラベルコンバータ　KNC-203A</v>
          </cell>
          <cell r="BX3" t="str">
            <v>トランス式トラベルコンバータ　KNC-P203A</v>
          </cell>
          <cell r="BY3" t="str">
            <v>トランス式トラベルコンバータ　DM-505</v>
          </cell>
          <cell r="BZ3" t="str">
            <v>トランス式トラベルコンバータ　DM-705</v>
          </cell>
          <cell r="CA3" t="str">
            <v>トランス式トラベルコンバータ　DM-515</v>
          </cell>
          <cell r="CB3" t="str">
            <v>トランス式トラベルコンバータ CT-302</v>
          </cell>
          <cell r="CC3" t="str">
            <v>トランス式トラベルコンバータ BT-202</v>
          </cell>
          <cell r="CD3" t="str">
            <v>トランス式トラベルコンバータ TP-802</v>
          </cell>
          <cell r="CE3" t="str">
            <v>トランス式トラベルコンバータ DN-202</v>
          </cell>
          <cell r="CJ3" t="str">
            <v>トラベルコンバーターAT-101</v>
          </cell>
          <cell r="CK3" t="str">
            <v>トランス式トラベルｺﾝﾊﾞｰﾀｰBT-202</v>
          </cell>
          <cell r="CL3" t="str">
            <v>トランス式トラベルコンバータ CT-302</v>
          </cell>
          <cell r="CM3" t="str">
            <v>トランス式トラベルコンバータ DN-202</v>
          </cell>
          <cell r="CN3" t="str">
            <v>アップ/ダウン式トランス　MF-1000U</v>
          </cell>
          <cell r="CO3" t="str">
            <v>アップ/ダウン式トランス　MF-1500E</v>
          </cell>
          <cell r="CP3" t="str">
            <v>アップ/ダウン式トランス　MF-1500U</v>
          </cell>
          <cell r="CQ3" t="str">
            <v>アップ／ダウン・トランスMF-200U</v>
          </cell>
          <cell r="CR3" t="str">
            <v>アップ/ダウン式トランス　MF-300U</v>
          </cell>
          <cell r="CS3" t="str">
            <v>アップ/ダウン式トランス　MF-500U</v>
          </cell>
          <cell r="CT3" t="str">
            <v>アップ／ダウン・トランスMF-50EX</v>
          </cell>
          <cell r="CU3" t="str">
            <v>アップ/ダウン式トランス　MF-500E</v>
          </cell>
          <cell r="CV3" t="str">
            <v>変圧器　SP1500</v>
          </cell>
          <cell r="CW3" t="str">
            <v>変圧器　SP1500</v>
          </cell>
          <cell r="CX3" t="str">
            <v>トランス式トラベルコンバータ TP-801</v>
          </cell>
          <cell r="CY3" t="str">
            <v>アップ／ダウン・トランスMF-100EX</v>
          </cell>
          <cell r="CZ3" t="str">
            <v>アップ／ダウン・トランスMF-50EX</v>
          </cell>
          <cell r="DA3" t="str">
            <v>アップ／ダウン・トランスMF-2000EX</v>
          </cell>
          <cell r="DB3" t="str">
            <v>アップ/ダウン式トランス　MF-100E</v>
          </cell>
          <cell r="DC3" t="str">
            <v>アップ／ダウン・トランスMF-3000U</v>
          </cell>
          <cell r="DD3" t="str">
            <v>アップ/ダウン式トランス　MF-500EX</v>
          </cell>
          <cell r="DE3" t="str">
            <v>アップ/ダウン式トランス　MF-500</v>
          </cell>
          <cell r="DF3" t="str">
            <v>アップ/ダウン式トランス　MF-1500</v>
          </cell>
          <cell r="DG3" t="str">
            <v>アップ／ダウン・トランスMF-50E</v>
          </cell>
          <cell r="DH3" t="str">
            <v>トランス式トラベルコンバータ DN-101</v>
          </cell>
          <cell r="DJ3" t="str">
            <v>アップ/ダウン式トランス　MF-50</v>
          </cell>
        </row>
        <row r="4">
          <cell r="J4">
            <v>3413</v>
          </cell>
          <cell r="K4">
            <v>3623</v>
          </cell>
          <cell r="L4">
            <v>3780</v>
          </cell>
          <cell r="M4">
            <v>4515</v>
          </cell>
          <cell r="N4">
            <v>5670</v>
          </cell>
          <cell r="O4">
            <v>7980</v>
          </cell>
          <cell r="P4">
            <v>4200</v>
          </cell>
          <cell r="Q4">
            <v>5775</v>
          </cell>
          <cell r="R4">
            <v>7403</v>
          </cell>
          <cell r="S4">
            <v>9030</v>
          </cell>
          <cell r="T4">
            <v>12390</v>
          </cell>
          <cell r="U4">
            <v>22575</v>
          </cell>
          <cell r="V4">
            <v>4200</v>
          </cell>
          <cell r="W4">
            <v>5775</v>
          </cell>
          <cell r="X4">
            <v>7403</v>
          </cell>
          <cell r="Y4">
            <v>9030</v>
          </cell>
          <cell r="Z4">
            <v>12390</v>
          </cell>
          <cell r="AA4">
            <v>22575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11025</v>
          </cell>
          <cell r="AK4">
            <v>11970</v>
          </cell>
          <cell r="AL4">
            <v>15330</v>
          </cell>
          <cell r="AM4">
            <v>23100</v>
          </cell>
          <cell r="AN4">
            <v>15750</v>
          </cell>
          <cell r="AO4">
            <v>17640</v>
          </cell>
          <cell r="AP4">
            <v>23835</v>
          </cell>
          <cell r="AQ4">
            <v>37800</v>
          </cell>
          <cell r="AR4">
            <v>35490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525</v>
          </cell>
          <cell r="BK4">
            <v>525</v>
          </cell>
          <cell r="BL4">
            <v>525</v>
          </cell>
          <cell r="BM4">
            <v>525</v>
          </cell>
          <cell r="BN4">
            <v>525</v>
          </cell>
          <cell r="BO4">
            <v>735</v>
          </cell>
          <cell r="BP4">
            <v>735</v>
          </cell>
          <cell r="BQ4">
            <v>609</v>
          </cell>
          <cell r="BR4">
            <v>609</v>
          </cell>
          <cell r="BS4">
            <v>609</v>
          </cell>
          <cell r="BT4">
            <v>609</v>
          </cell>
          <cell r="BU4">
            <v>1050</v>
          </cell>
          <cell r="BV4">
            <v>997</v>
          </cell>
          <cell r="BW4">
            <v>4830</v>
          </cell>
          <cell r="BX4">
            <v>5513</v>
          </cell>
          <cell r="BY4">
            <v>6930</v>
          </cell>
          <cell r="BZ4">
            <v>7560</v>
          </cell>
          <cell r="CA4">
            <v>11340</v>
          </cell>
          <cell r="CB4">
            <v>3360</v>
          </cell>
          <cell r="CC4">
            <v>3833</v>
          </cell>
          <cell r="CD4">
            <v>4148</v>
          </cell>
          <cell r="CE4">
            <v>7350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4568</v>
          </cell>
          <cell r="CK4">
            <v>3833</v>
          </cell>
          <cell r="CL4">
            <v>3360</v>
          </cell>
          <cell r="CM4">
            <v>7350</v>
          </cell>
          <cell r="CN4">
            <v>10500</v>
          </cell>
          <cell r="CO4">
            <v>29925</v>
          </cell>
          <cell r="CP4">
            <v>17850</v>
          </cell>
          <cell r="CQ4">
            <v>4305</v>
          </cell>
          <cell r="CR4">
            <v>4725</v>
          </cell>
          <cell r="CS4">
            <v>5775</v>
          </cell>
          <cell r="CT4">
            <v>3780</v>
          </cell>
          <cell r="CU4">
            <v>11025</v>
          </cell>
          <cell r="CV4">
            <v>38220</v>
          </cell>
          <cell r="CW4">
            <v>38220</v>
          </cell>
          <cell r="CX4">
            <v>4148</v>
          </cell>
          <cell r="CY4">
            <v>4725</v>
          </cell>
          <cell r="CZ4">
            <v>3780</v>
          </cell>
          <cell r="DA4">
            <v>38850</v>
          </cell>
          <cell r="DB4">
            <v>4725</v>
          </cell>
          <cell r="DC4">
            <v>30975</v>
          </cell>
          <cell r="DD4">
            <v>11025</v>
          </cell>
          <cell r="DE4">
            <v>11025</v>
          </cell>
          <cell r="DF4">
            <v>29925</v>
          </cell>
          <cell r="DG4">
            <v>3780</v>
          </cell>
          <cell r="DH4">
            <v>7350</v>
          </cell>
          <cell r="DI4">
            <v>0</v>
          </cell>
          <cell r="DJ4">
            <v>3780</v>
          </cell>
        </row>
        <row r="5">
          <cell r="D5" t="str">
            <v>誤差</v>
          </cell>
          <cell r="E5" t="str">
            <v>掛率</v>
          </cell>
          <cell r="F5" t="str">
            <v>請求金額</v>
          </cell>
          <cell r="H5" t="str">
            <v>金額</v>
          </cell>
          <cell r="J5">
            <v>3250</v>
          </cell>
          <cell r="K5">
            <v>3450</v>
          </cell>
          <cell r="L5">
            <v>3600</v>
          </cell>
          <cell r="M5">
            <v>4300</v>
          </cell>
          <cell r="N5">
            <v>5400</v>
          </cell>
          <cell r="O5">
            <v>7600</v>
          </cell>
          <cell r="P5">
            <v>4000</v>
          </cell>
          <cell r="Q5">
            <v>5500</v>
          </cell>
          <cell r="R5">
            <v>7050</v>
          </cell>
          <cell r="S5">
            <v>8600</v>
          </cell>
          <cell r="T5">
            <v>11800</v>
          </cell>
          <cell r="U5">
            <v>21500</v>
          </cell>
          <cell r="V5">
            <v>4000</v>
          </cell>
          <cell r="W5">
            <v>5500</v>
          </cell>
          <cell r="X5">
            <v>7050</v>
          </cell>
          <cell r="Y5">
            <v>8600</v>
          </cell>
          <cell r="Z5">
            <v>11800</v>
          </cell>
          <cell r="AA5">
            <v>21500</v>
          </cell>
          <cell r="AJ5">
            <v>10500</v>
          </cell>
          <cell r="AK5">
            <v>11400</v>
          </cell>
          <cell r="AL5">
            <v>14600</v>
          </cell>
          <cell r="AM5">
            <v>22000</v>
          </cell>
          <cell r="AN5">
            <v>15000</v>
          </cell>
          <cell r="AO5">
            <v>16800</v>
          </cell>
          <cell r="AP5">
            <v>22700</v>
          </cell>
          <cell r="AQ5">
            <v>36000</v>
          </cell>
          <cell r="BJ5">
            <v>500</v>
          </cell>
          <cell r="BK5">
            <v>500</v>
          </cell>
          <cell r="BL5">
            <v>500</v>
          </cell>
          <cell r="BM5">
            <v>500</v>
          </cell>
          <cell r="BN5">
            <v>500</v>
          </cell>
          <cell r="BO5">
            <v>700</v>
          </cell>
          <cell r="BP5">
            <v>700</v>
          </cell>
          <cell r="BQ5">
            <v>580</v>
          </cell>
          <cell r="BR5">
            <v>580</v>
          </cell>
          <cell r="BS5">
            <v>580</v>
          </cell>
          <cell r="BT5">
            <v>580</v>
          </cell>
          <cell r="BU5">
            <v>1000</v>
          </cell>
          <cell r="BV5">
            <v>950</v>
          </cell>
          <cell r="BW5">
            <v>4600</v>
          </cell>
          <cell r="BX5">
            <v>5250</v>
          </cell>
          <cell r="BY5">
            <v>6600</v>
          </cell>
          <cell r="BZ5">
            <v>7200</v>
          </cell>
          <cell r="CA5">
            <v>10800</v>
          </cell>
          <cell r="CB5">
            <v>3200</v>
          </cell>
          <cell r="CC5">
            <v>3650</v>
          </cell>
          <cell r="CD5">
            <v>3950</v>
          </cell>
          <cell r="CE5">
            <v>7000</v>
          </cell>
          <cell r="CJ5">
            <v>4350</v>
          </cell>
          <cell r="CK5">
            <v>3650</v>
          </cell>
          <cell r="CL5">
            <v>3200</v>
          </cell>
          <cell r="CM5">
            <v>7000</v>
          </cell>
          <cell r="CN5">
            <v>10000</v>
          </cell>
          <cell r="CO5">
            <v>28500</v>
          </cell>
          <cell r="CP5">
            <v>17000</v>
          </cell>
          <cell r="CQ5">
            <v>4100</v>
          </cell>
          <cell r="CR5">
            <v>4500</v>
          </cell>
          <cell r="CS5">
            <v>5500</v>
          </cell>
          <cell r="CT5">
            <v>3600</v>
          </cell>
          <cell r="CU5">
            <v>10500</v>
          </cell>
          <cell r="CV5">
            <v>36400</v>
          </cell>
          <cell r="CW5">
            <v>36400</v>
          </cell>
          <cell r="CX5">
            <v>3950</v>
          </cell>
          <cell r="CY5">
            <v>4500</v>
          </cell>
          <cell r="CZ5">
            <v>3600</v>
          </cell>
          <cell r="DA5">
            <v>37000</v>
          </cell>
          <cell r="DB5">
            <v>4500</v>
          </cell>
          <cell r="DC5">
            <v>29500</v>
          </cell>
          <cell r="DD5">
            <v>10500</v>
          </cell>
          <cell r="DE5">
            <v>10500</v>
          </cell>
          <cell r="DF5">
            <v>28500</v>
          </cell>
          <cell r="DG5">
            <v>3600</v>
          </cell>
          <cell r="DH5">
            <v>7000</v>
          </cell>
          <cell r="DJ5">
            <v>10500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書籍DATA"/>
      <sheetName val="その他"/>
      <sheetName val="トランス"/>
      <sheetName val="コード"/>
      <sheetName val="売上集計"/>
      <sheetName val="aigis"/>
      <sheetName val="請求書 "/>
      <sheetName val="請求書-書籍"/>
      <sheetName val="請求-海外"/>
      <sheetName val="請求koAI用"/>
      <sheetName val="aigis請求書"/>
      <sheetName val="aigis文"/>
      <sheetName val="郵便振替R"/>
      <sheetName val="シール"/>
      <sheetName val="封筒"/>
      <sheetName val="Sheet2"/>
      <sheetName val="カタログ請求"/>
      <sheetName val="請求書-書籍他"/>
      <sheetName val="書籍 計算書"/>
      <sheetName val="見積書"/>
      <sheetName val="見積 (2)"/>
      <sheetName val="納品書"/>
      <sheetName val="Sheet1"/>
      <sheetName val="領収書R"/>
      <sheetName val="領収書直し"/>
    </sheetNames>
    <sheetDataSet>
      <sheetData sheetId="0">
        <row r="2">
          <cell r="A2" t="str">
            <v>G-1</v>
          </cell>
          <cell r="B2" t="str">
            <v>海外赴任ガイド2000年版</v>
          </cell>
          <cell r="C2" t="str">
            <v>海外情報ｻｰﾋﾞｽ</v>
          </cell>
          <cell r="D2">
            <v>1200</v>
          </cell>
        </row>
        <row r="3">
          <cell r="A3" t="str">
            <v>G-7</v>
          </cell>
          <cell r="B3" t="str">
            <v> 海外生活辞典</v>
          </cell>
          <cell r="C3" t="str">
            <v>実業之日本社</v>
          </cell>
          <cell r="D3">
            <v>1748</v>
          </cell>
        </row>
        <row r="4">
          <cell r="A4" t="str">
            <v>G-6</v>
          </cell>
          <cell r="B4" t="str">
            <v>日本文化を英語で説明する辞典</v>
          </cell>
          <cell r="C4" t="str">
            <v>有斐閣</v>
          </cell>
          <cell r="D4">
            <v>1800</v>
          </cell>
        </row>
        <row r="5">
          <cell r="A5" t="str">
            <v>G-2</v>
          </cell>
          <cell r="B5" t="str">
            <v>ある日海外赴任</v>
          </cell>
          <cell r="C5" t="str">
            <v>Japan Times</v>
          </cell>
          <cell r="D5">
            <v>1505</v>
          </cell>
        </row>
        <row r="6">
          <cell r="A6" t="str">
            <v>G-3</v>
          </cell>
          <cell r="B6" t="str">
            <v>海外暮らしのマナー入門</v>
          </cell>
          <cell r="C6" t="str">
            <v>Japan Times</v>
          </cell>
          <cell r="D6">
            <v>1553</v>
          </cell>
        </row>
        <row r="7">
          <cell r="A7" t="str">
            <v>G-16</v>
          </cell>
          <cell r="B7" t="str">
            <v>使用人との上手なつきあい方</v>
          </cell>
          <cell r="C7" t="str">
            <v>著者:         ﾉｰﾗ･ｺｰﾘ   自費出版</v>
          </cell>
          <cell r="D7">
            <v>2000</v>
          </cell>
        </row>
        <row r="8">
          <cell r="A8" t="str">
            <v>G-4</v>
          </cell>
          <cell r="B8" t="str">
            <v>和英－海外暮らしの用語辞典</v>
          </cell>
          <cell r="C8" t="str">
            <v>Japan Times</v>
          </cell>
          <cell r="D8">
            <v>1806</v>
          </cell>
        </row>
        <row r="9">
          <cell r="A9" t="str">
            <v>G-5</v>
          </cell>
          <cell r="B9" t="str">
            <v>項目別－ 海外暮らしの用語辞典</v>
          </cell>
          <cell r="C9" t="str">
            <v>Japan Times</v>
          </cell>
          <cell r="D9">
            <v>2000</v>
          </cell>
        </row>
        <row r="10">
          <cell r="A10" t="str">
            <v>G-12</v>
          </cell>
          <cell r="B10" t="str">
            <v>英語で紹介するニッポン</v>
          </cell>
          <cell r="C10" t="str">
            <v>Japan Times</v>
          </cell>
          <cell r="D10">
            <v>1165</v>
          </cell>
        </row>
        <row r="11">
          <cell r="A11" t="str">
            <v>G-30</v>
          </cell>
          <cell r="B11" t="str">
            <v>海外赴任女性のための英会話</v>
          </cell>
          <cell r="C11" t="str">
            <v>三修社</v>
          </cell>
          <cell r="D11">
            <v>1800</v>
          </cell>
        </row>
        <row r="12">
          <cell r="A12" t="str">
            <v>G-31</v>
          </cell>
          <cell r="B12" t="str">
            <v>海外で暮らすためのとりあえず英会話</v>
          </cell>
          <cell r="C12" t="str">
            <v>ＮＯＶＡ</v>
          </cell>
          <cell r="D12">
            <v>1600</v>
          </cell>
        </row>
        <row r="13">
          <cell r="A13" t="str">
            <v>G-13</v>
          </cell>
          <cell r="B13" t="str">
            <v>オシャレな英語の手紙を書きましょう！</v>
          </cell>
          <cell r="C13" t="str">
            <v>Japan Times</v>
          </cell>
          <cell r="D13">
            <v>1456</v>
          </cell>
        </row>
        <row r="14">
          <cell r="A14" t="str">
            <v>G-14</v>
          </cell>
          <cell r="B14" t="str">
            <v>海外暮しの英文手紙</v>
          </cell>
          <cell r="C14" t="str">
            <v>Japan Times</v>
          </cell>
          <cell r="D14">
            <v>1800</v>
          </cell>
        </row>
        <row r="15">
          <cell r="A15" t="str">
            <v>G-11</v>
          </cell>
          <cell r="B15" t="str">
            <v>JAPANESE Cookinng For Everyone</v>
          </cell>
          <cell r="C15" t="str">
            <v>Japan Times</v>
          </cell>
          <cell r="D15">
            <v>1204</v>
          </cell>
        </row>
        <row r="16">
          <cell r="A16" t="str">
            <v>G-8</v>
          </cell>
          <cell r="B16" t="str">
            <v>（オリガミ）ORIGAMI For Parties</v>
          </cell>
          <cell r="C16" t="str">
            <v>講談社ｲﾝﾀｰﾅｼｮﾅﾙ</v>
          </cell>
          <cell r="D16">
            <v>1170</v>
          </cell>
        </row>
        <row r="17">
          <cell r="A17" t="str">
            <v>G-9</v>
          </cell>
          <cell r="B17" t="str">
            <v>INTRODUCING JAPAN</v>
          </cell>
          <cell r="C17" t="str">
            <v>講談社ｲﾝﾀｰﾅｼｮﾅﾙ</v>
          </cell>
          <cell r="D17">
            <v>2000</v>
          </cell>
        </row>
        <row r="18">
          <cell r="A18" t="str">
            <v>G-10</v>
          </cell>
          <cell r="B18" t="str">
            <v>Japanese Home Style Cooking</v>
          </cell>
          <cell r="C18" t="str">
            <v>ﾍﾞﾀｰﾎｰﾑ   出版</v>
          </cell>
          <cell r="D18">
            <v>2300</v>
          </cell>
        </row>
        <row r="19">
          <cell r="A19" t="str">
            <v>G-11</v>
          </cell>
          <cell r="B19" t="str">
            <v>ザ・カラオケ</v>
          </cell>
          <cell r="C19" t="str">
            <v>木村書店</v>
          </cell>
          <cell r="D19">
            <v>1800</v>
          </cell>
        </row>
        <row r="20">
          <cell r="A20" t="str">
            <v>G-15</v>
          </cell>
          <cell r="B20" t="str">
            <v>海外在留邦人数調査統計</v>
          </cell>
          <cell r="C20" t="str">
            <v>外務省官房領事移住部</v>
          </cell>
          <cell r="D20">
            <v>3200</v>
          </cell>
        </row>
        <row r="21">
          <cell r="A21" t="str">
            <v>G-20</v>
          </cell>
          <cell r="B21" t="str">
            <v>帰国ガイド　1998年版</v>
          </cell>
          <cell r="C21" t="str">
            <v>海外情報ｻｰﾋﾞｽ</v>
          </cell>
          <cell r="D21">
            <v>1000</v>
          </cell>
        </row>
        <row r="23">
          <cell r="A23" t="str">
            <v>H-061</v>
          </cell>
          <cell r="B23" t="str">
            <v>「英文母子健康手帳」Maternal and Child Health Handbook of Japan</v>
          </cell>
          <cell r="C23" t="str">
            <v>JOICFP    (ｼﾞｮｲｾﾌ）</v>
          </cell>
          <cell r="D23">
            <v>1000</v>
          </cell>
        </row>
        <row r="24">
          <cell r="A24" t="str">
            <v>H-062</v>
          </cell>
          <cell r="B24" t="str">
            <v>「英文母子健康手帳」</v>
          </cell>
          <cell r="C24" t="str">
            <v>母子保健事業団</v>
          </cell>
          <cell r="D24">
            <v>750</v>
          </cell>
        </row>
        <row r="25">
          <cell r="A25" t="str">
            <v>H-30</v>
          </cell>
          <cell r="B25" t="str">
            <v>海外で安心して子育てする本</v>
          </cell>
          <cell r="C25" t="str">
            <v>Japan Times</v>
          </cell>
          <cell r="D25">
            <v>1942</v>
          </cell>
        </row>
        <row r="26">
          <cell r="A26" t="str">
            <v>H-31</v>
          </cell>
          <cell r="B26" t="str">
            <v>海外で安心して赤ちゃんを産む本</v>
          </cell>
          <cell r="C26" t="str">
            <v>Japan Times</v>
          </cell>
          <cell r="D26">
            <v>1748</v>
          </cell>
        </row>
        <row r="27">
          <cell r="A27" t="str">
            <v>H-32</v>
          </cell>
          <cell r="B27" t="str">
            <v>海外生活のための健康管理ブック</v>
          </cell>
          <cell r="C27" t="str">
            <v>Japan Times</v>
          </cell>
          <cell r="D27">
            <v>1748</v>
          </cell>
        </row>
        <row r="28">
          <cell r="A28" t="str">
            <v>H-33</v>
          </cell>
          <cell r="B28" t="str">
            <v>外国で病気になった時あなたを救う本</v>
          </cell>
          <cell r="C28" t="str">
            <v>Japan Times</v>
          </cell>
          <cell r="D28">
            <v>1748</v>
          </cell>
        </row>
        <row r="29">
          <cell r="A29" t="str">
            <v>H-34</v>
          </cell>
          <cell r="B29" t="str">
            <v>海外で健康に暮らすための手引</v>
          </cell>
          <cell r="C29" t="str">
            <v>近代出版</v>
          </cell>
          <cell r="D29">
            <v>2800</v>
          </cell>
        </row>
        <row r="30">
          <cell r="A30" t="str">
            <v>H-35</v>
          </cell>
          <cell r="B30" t="str">
            <v>海外で医者にかかるときの助け舟</v>
          </cell>
          <cell r="C30" t="str">
            <v>近代出版</v>
          </cell>
          <cell r="D30">
            <v>2000</v>
          </cell>
        </row>
        <row r="31">
          <cell r="A31" t="str">
            <v>H-36</v>
          </cell>
          <cell r="B31" t="str">
            <v>海外生活者のメンタルヘルス</v>
          </cell>
          <cell r="C31" t="str">
            <v>法研</v>
          </cell>
          <cell r="D31">
            <v>1456</v>
          </cell>
        </row>
        <row r="32">
          <cell r="A32" t="str">
            <v>H-37</v>
          </cell>
          <cell r="B32" t="str">
            <v>ﾊﾝﾃﾞｨ新赤本    家庭の医学</v>
          </cell>
          <cell r="C32" t="str">
            <v>保険同人社</v>
          </cell>
          <cell r="D32">
            <v>3107</v>
          </cell>
        </row>
        <row r="33">
          <cell r="A33" t="str">
            <v>H-38</v>
          </cell>
          <cell r="B33" t="str">
            <v>海外で健康にくらす</v>
          </cell>
          <cell r="C33" t="str">
            <v>キョーハンブックス</v>
          </cell>
          <cell r="D33">
            <v>1800</v>
          </cell>
        </row>
        <row r="34">
          <cell r="A34" t="str">
            <v>H-40</v>
          </cell>
          <cell r="B34" t="str">
            <v>日本語で受診できる海外のお医者さん</v>
          </cell>
          <cell r="C34" t="str">
            <v>保険同人社</v>
          </cell>
          <cell r="D34">
            <v>1700</v>
          </cell>
        </row>
        <row r="36">
          <cell r="A36" t="str">
            <v>E-1</v>
          </cell>
          <cell r="B36" t="str">
            <v>新・海外子女教育マニュアル</v>
          </cell>
          <cell r="C36" t="str">
            <v>海外子女教育振興財団</v>
          </cell>
          <cell r="D36">
            <v>2381</v>
          </cell>
        </row>
        <row r="37">
          <cell r="A37" t="str">
            <v>E-2</v>
          </cell>
          <cell r="B37" t="str">
            <v>海外で子どもの学校生活に困らない本</v>
          </cell>
          <cell r="C37" t="str">
            <v>Japan Times</v>
          </cell>
          <cell r="D37">
            <v>1500</v>
          </cell>
        </row>
        <row r="38">
          <cell r="A38" t="str">
            <v>E-5</v>
          </cell>
          <cell r="B38" t="str">
            <v>海外子女教育Q&amp;A</v>
          </cell>
          <cell r="C38" t="str">
            <v>日経連広報部</v>
          </cell>
          <cell r="D38">
            <v>1553</v>
          </cell>
        </row>
        <row r="39">
          <cell r="A39" t="str">
            <v>E-11</v>
          </cell>
          <cell r="B39" t="str">
            <v>英和数学学習基本用語辞典</v>
          </cell>
          <cell r="C39" t="str">
            <v>アルク出版</v>
          </cell>
          <cell r="D39">
            <v>5340</v>
          </cell>
        </row>
        <row r="40">
          <cell r="A40" t="str">
            <v>E-12</v>
          </cell>
          <cell r="B40" t="str">
            <v>英和生物学習基本用語辞典</v>
          </cell>
          <cell r="C40" t="str">
            <v>アルク出版</v>
          </cell>
          <cell r="D40">
            <v>6310</v>
          </cell>
        </row>
        <row r="41">
          <cell r="A41" t="str">
            <v>E-13</v>
          </cell>
          <cell r="B41" t="str">
            <v>英和欧州近代史学習基本用語辞典</v>
          </cell>
          <cell r="C41" t="str">
            <v>アルク出版</v>
          </cell>
          <cell r="D41">
            <v>5340</v>
          </cell>
        </row>
        <row r="42">
          <cell r="A42" t="str">
            <v>E-14</v>
          </cell>
          <cell r="B42" t="str">
            <v>英和化学学習基本用語辞典</v>
          </cell>
          <cell r="C42" t="str">
            <v>アルク出版</v>
          </cell>
          <cell r="D42">
            <v>6310</v>
          </cell>
        </row>
        <row r="43">
          <cell r="A43" t="str">
            <v>E-15</v>
          </cell>
          <cell r="B43" t="str">
            <v>英和物理学習基本用語辞典</v>
          </cell>
          <cell r="C43" t="str">
            <v>アルク出版</v>
          </cell>
          <cell r="D43">
            <v>5825</v>
          </cell>
        </row>
        <row r="46">
          <cell r="A46" t="str">
            <v>AM-20</v>
          </cell>
          <cell r="B46" t="str">
            <v>ニューヨーク便利帳</v>
          </cell>
          <cell r="D46">
            <v>4000</v>
          </cell>
        </row>
        <row r="47">
          <cell r="A47" t="str">
            <v>AM-21</v>
          </cell>
          <cell r="B47" t="str">
            <v>ボストン便利帳</v>
          </cell>
          <cell r="D47">
            <v>2233</v>
          </cell>
        </row>
        <row r="48">
          <cell r="A48" t="str">
            <v>AM-22</v>
          </cell>
          <cell r="B48" t="str">
            <v>シカゴ便利帳</v>
          </cell>
          <cell r="D48">
            <v>2427</v>
          </cell>
        </row>
        <row r="49">
          <cell r="A49" t="str">
            <v>AM-23</v>
          </cell>
          <cell r="B49" t="str">
            <v>アトランタ・フロリダ便利張</v>
          </cell>
          <cell r="D49">
            <v>2800</v>
          </cell>
        </row>
        <row r="50">
          <cell r="A50" t="str">
            <v>AM-26</v>
          </cell>
          <cell r="B50" t="str">
            <v>コドモ便利帳Ｖｏｌ．１（ニューヨーク）</v>
          </cell>
          <cell r="D50">
            <v>2400</v>
          </cell>
        </row>
        <row r="51">
          <cell r="A51" t="str">
            <v>AM-30</v>
          </cell>
          <cell r="B51" t="str">
            <v>ニューヨーク便利帳ポケット版/エインターテイメント編</v>
          </cell>
          <cell r="D51">
            <v>2000</v>
          </cell>
        </row>
        <row r="52">
          <cell r="A52" t="str">
            <v>AM-31</v>
          </cell>
          <cell r="B52" t="str">
            <v>ニューヨーク便利帳ポケット版/生活・ビジネス編</v>
          </cell>
          <cell r="D52">
            <v>1800</v>
          </cell>
        </row>
        <row r="53">
          <cell r="A53" t="str">
            <v>AM-32</v>
          </cell>
          <cell r="B53" t="str">
            <v>ニューヨーク便利帳ポケット版/レジャーショッピング編</v>
          </cell>
          <cell r="D53">
            <v>2000</v>
          </cell>
        </row>
        <row r="54">
          <cell r="A54" t="str">
            <v>AM-33</v>
          </cell>
          <cell r="B54" t="str">
            <v>サンフランシスコ・サンノゼ（シリコンバレー）便利帳ポケット版</v>
          </cell>
          <cell r="D54">
            <v>2000</v>
          </cell>
        </row>
        <row r="55">
          <cell r="A55" t="str">
            <v>AM-1</v>
          </cell>
          <cell r="B55" t="str">
            <v>アメリカで小児科にかかるとき</v>
          </cell>
          <cell r="C55" t="str">
            <v>JETRO</v>
          </cell>
          <cell r="D55">
            <v>1456</v>
          </cell>
        </row>
        <row r="56">
          <cell r="A56" t="str">
            <v>AM-2</v>
          </cell>
          <cell r="B56" t="str">
            <v>アメリカで困らないための本（健康・医療編）</v>
          </cell>
          <cell r="C56" t="str">
            <v>Japan Times</v>
          </cell>
          <cell r="D56">
            <v>1602</v>
          </cell>
        </row>
        <row r="57">
          <cell r="A57" t="str">
            <v>AM-3</v>
          </cell>
          <cell r="B57" t="str">
            <v>アメリカで困らないための本（生活編）</v>
          </cell>
          <cell r="C57" t="str">
            <v>Japan Times</v>
          </cell>
          <cell r="D57">
            <v>1553</v>
          </cell>
        </row>
        <row r="58">
          <cell r="A58" t="str">
            <v>AM-4</v>
          </cell>
          <cell r="B58" t="str">
            <v>アメリカ暮らし常識・非常識</v>
          </cell>
          <cell r="C58" t="str">
            <v>Japan Times</v>
          </cell>
          <cell r="D58">
            <v>1456</v>
          </cell>
        </row>
        <row r="59">
          <cell r="A59" t="str">
            <v>AM-5</v>
          </cell>
          <cell r="B59" t="str">
            <v>アメリカ暮らしQ&amp;A</v>
          </cell>
          <cell r="C59" t="str">
            <v>JTB</v>
          </cell>
          <cell r="D59">
            <v>1380</v>
          </cell>
        </row>
        <row r="60">
          <cell r="A60" t="str">
            <v>AM-6</v>
          </cell>
          <cell r="B60" t="str">
            <v>アメリカ高校留学ガイド</v>
          </cell>
          <cell r="C60" t="str">
            <v>JTB</v>
          </cell>
          <cell r="D60">
            <v>1630</v>
          </cell>
        </row>
        <row r="61">
          <cell r="A61" t="str">
            <v>AM-8</v>
          </cell>
          <cell r="B61" t="str">
            <v>ロサンゼルス便利帳</v>
          </cell>
          <cell r="C61" t="str">
            <v>山と渓谷社</v>
          </cell>
          <cell r="D61">
            <v>1942</v>
          </cell>
        </row>
        <row r="62">
          <cell r="A62" t="str">
            <v>AM-9</v>
          </cell>
          <cell r="B62" t="str">
            <v>海外で安心して子供が学校に通える本（アメリカ編）</v>
          </cell>
          <cell r="C62" t="str">
            <v>Japan Times</v>
          </cell>
          <cell r="D62">
            <v>2200</v>
          </cell>
        </row>
        <row r="63">
          <cell r="A63" t="str">
            <v>AM-19</v>
          </cell>
          <cell r="B63" t="str">
            <v>ニューヨーク便利帳</v>
          </cell>
          <cell r="C63" t="str">
            <v>山と渓谷社</v>
          </cell>
          <cell r="D63">
            <v>1942</v>
          </cell>
        </row>
        <row r="65">
          <cell r="A65" t="str">
            <v>■アジア</v>
          </cell>
        </row>
        <row r="67">
          <cell r="A67" t="str">
            <v>AS-2</v>
          </cell>
          <cell r="B67" t="str">
            <v>［海外生活情報Ⅰ］台北・高雄・台中</v>
          </cell>
          <cell r="D67">
            <v>1748</v>
          </cell>
        </row>
        <row r="68">
          <cell r="A68" t="str">
            <v>AS-3</v>
          </cell>
          <cell r="B68" t="str">
            <v>［海外生活情報Ⅱ］香　港　</v>
          </cell>
          <cell r="D68">
            <v>1800</v>
          </cell>
        </row>
        <row r="69">
          <cell r="A69" t="str">
            <v>AS-5</v>
          </cell>
          <cell r="B69" t="str">
            <v>［海外生活情報Ⅳ］中　国</v>
          </cell>
          <cell r="D69">
            <v>1800</v>
          </cell>
        </row>
        <row r="70">
          <cell r="A70" t="str">
            <v>AS-6</v>
          </cell>
          <cell r="B70" t="str">
            <v>［海外生活情報Ⅴ］ASEAN PartⅠ(ベトナム・マレーシア・ブルネイ・タイ・ミャンマー)　</v>
          </cell>
          <cell r="D70">
            <v>1748</v>
          </cell>
        </row>
        <row r="71">
          <cell r="A71" t="str">
            <v>AS-7</v>
          </cell>
          <cell r="B71" t="str">
            <v>［海外生活情報Ⅵ］ASEAN  PartⅡ    (シンガポール・インドネシア・フィリピン)　</v>
          </cell>
          <cell r="D71">
            <v>1748</v>
          </cell>
        </row>
        <row r="74">
          <cell r="A74" t="str">
            <v>AS-10</v>
          </cell>
          <cell r="B74" t="str">
            <v>生活情報電話帳  ハロータイランド </v>
          </cell>
          <cell r="D74">
            <v>3500</v>
          </cell>
        </row>
        <row r="75">
          <cell r="A75" t="str">
            <v>AS-11</v>
          </cell>
          <cell r="B75" t="str">
            <v>生活情報電話帳  ハローマレーシア </v>
          </cell>
          <cell r="D75">
            <v>2500</v>
          </cell>
        </row>
        <row r="76">
          <cell r="A76" t="str">
            <v>AS-11N</v>
          </cell>
          <cell r="B76" t="str">
            <v>生活情報電話帳  ハローマレーシア </v>
          </cell>
          <cell r="D76">
            <v>3333</v>
          </cell>
        </row>
        <row r="77">
          <cell r="A77" t="str">
            <v>AS-12</v>
          </cell>
          <cell r="B77" t="str">
            <v>生活情報電話帳  ハローシンガポール</v>
          </cell>
          <cell r="D77">
            <v>2800</v>
          </cell>
        </row>
        <row r="78">
          <cell r="A78" t="str">
            <v>AS-13</v>
          </cell>
          <cell r="B78" t="str">
            <v>生活情報電話帳  インドネシア</v>
          </cell>
          <cell r="D78">
            <v>3800</v>
          </cell>
        </row>
        <row r="79">
          <cell r="A79" t="str">
            <v>AS-121</v>
          </cell>
          <cell r="B79" t="str">
            <v>ビデオ： 生活情報電話帳ハローシンガポール</v>
          </cell>
          <cell r="D79">
            <v>25000</v>
          </cell>
        </row>
        <row r="80">
          <cell r="A80" t="str">
            <v>AS-101</v>
          </cell>
          <cell r="B80" t="str">
            <v>ビデオ： 生活情報電話帳ハロータイランド </v>
          </cell>
          <cell r="D80">
            <v>25000</v>
          </cell>
        </row>
        <row r="81">
          <cell r="A81" t="str">
            <v>AS-111</v>
          </cell>
          <cell r="B81" t="str">
            <v>ビデオ： 生活情報電話帳ハローマレーシア </v>
          </cell>
          <cell r="D81">
            <v>25000</v>
          </cell>
        </row>
        <row r="82">
          <cell r="A82" t="str">
            <v>AS-131</v>
          </cell>
          <cell r="B82" t="str">
            <v>ビデオ：生活情報電話帳インドネシア</v>
          </cell>
          <cell r="D82">
            <v>30000</v>
          </cell>
        </row>
        <row r="83">
          <cell r="A83" t="str">
            <v>AS-14</v>
          </cell>
          <cell r="B83" t="str">
            <v>シンガポールコンドミニアム200選</v>
          </cell>
          <cell r="D83">
            <v>3800</v>
          </cell>
        </row>
        <row r="84">
          <cell r="A84" t="str">
            <v>AS-1</v>
          </cell>
          <cell r="B84" t="str">
            <v> 東アジア安全ガイド</v>
          </cell>
          <cell r="C84" t="str">
            <v> KDDｸﾘｴｲﾃｨﾌﾞ</v>
          </cell>
          <cell r="D84">
            <v>1456</v>
          </cell>
        </row>
        <row r="85">
          <cell r="A85" t="str">
            <v>AS-9E</v>
          </cell>
          <cell r="B85" t="str">
            <v>シンガポール 駐在員と家族のくらし</v>
          </cell>
          <cell r="C85" t="str">
            <v>日本シンガポール協会</v>
          </cell>
          <cell r="D85">
            <v>2427</v>
          </cell>
        </row>
        <row r="86">
          <cell r="A86" t="str">
            <v>AS-9</v>
          </cell>
          <cell r="B86" t="str">
            <v>リビング　イン　シンガポール</v>
          </cell>
          <cell r="C86" t="str">
            <v>日本シンガポール協会</v>
          </cell>
          <cell r="D86">
            <v>1800</v>
          </cell>
        </row>
        <row r="87">
          <cell r="A87" t="str">
            <v>AS-20</v>
          </cell>
          <cell r="B87" t="str">
            <v>シンガポールを知ろう</v>
          </cell>
          <cell r="C87" t="str">
            <v>日本シンガポール協会</v>
          </cell>
          <cell r="D87">
            <v>1900</v>
          </cell>
        </row>
        <row r="88">
          <cell r="A88" t="str">
            <v>AS-21</v>
          </cell>
          <cell r="B88" t="str">
            <v>シンガポールに住みたい</v>
          </cell>
          <cell r="C88" t="str">
            <v>日本シンガポール協会</v>
          </cell>
          <cell r="D88">
            <v>1190</v>
          </cell>
        </row>
        <row r="89">
          <cell r="A89" t="str">
            <v>AS-22</v>
          </cell>
          <cell r="B89" t="str">
            <v>シンガポールの学校案内</v>
          </cell>
          <cell r="C89" t="str">
            <v>日本シンガポール協会</v>
          </cell>
          <cell r="D89">
            <v>952</v>
          </cell>
        </row>
        <row r="90">
          <cell r="A90" t="str">
            <v>AS-23</v>
          </cell>
          <cell r="B90" t="str">
            <v>アジアで暮らすとき困らない本</v>
          </cell>
          <cell r="C90" t="str">
            <v>Japan Times</v>
          </cell>
          <cell r="D90">
            <v>2000</v>
          </cell>
        </row>
        <row r="91">
          <cell r="A91" t="str">
            <v>AS-50</v>
          </cell>
          <cell r="B91" t="str">
            <v>上海多事</v>
          </cell>
        </row>
        <row r="92">
          <cell r="A92" t="str">
            <v>■ヨーロッパ</v>
          </cell>
        </row>
        <row r="93">
          <cell r="A93" t="str">
            <v>UR-1</v>
          </cell>
          <cell r="B93" t="str">
            <v>地球の暮らし方シリーズ/イギリス</v>
          </cell>
          <cell r="C93" t="str">
            <v>ダイヤモンド社</v>
          </cell>
          <cell r="D93">
            <v>2200</v>
          </cell>
        </row>
        <row r="94">
          <cell r="A94" t="str">
            <v>UR-2</v>
          </cell>
          <cell r="B94" t="str">
            <v>パリ便利帳</v>
          </cell>
          <cell r="C94" t="str">
            <v>山と渓谷社</v>
          </cell>
          <cell r="D94">
            <v>2000</v>
          </cell>
        </row>
        <row r="95">
          <cell r="A95" t="str">
            <v>UR-3</v>
          </cell>
          <cell r="B95" t="str">
            <v>国際人入門ﾊﾟｰﾄ１</v>
          </cell>
          <cell r="C95" t="str">
            <v>海外情報ｻｰﾋﾞｽ</v>
          </cell>
          <cell r="D95">
            <v>1748</v>
          </cell>
        </row>
        <row r="96">
          <cell r="A96" t="str">
            <v>UR-4</v>
          </cell>
          <cell r="B96" t="str">
            <v>国際人入門ﾊﾟｰﾄ2</v>
          </cell>
          <cell r="C96" t="str">
            <v>海外情報ｻｰﾋﾞｽ</v>
          </cell>
          <cell r="D96">
            <v>1748</v>
          </cell>
        </row>
        <row r="97">
          <cell r="A97" t="str">
            <v>UR-10</v>
          </cell>
          <cell r="B97" t="str">
            <v>やっぱりイタリア</v>
          </cell>
          <cell r="C97" t="str">
            <v>集英社</v>
          </cell>
          <cell r="D97">
            <v>1553</v>
          </cell>
        </row>
        <row r="98">
          <cell r="A98" t="str">
            <v>UR-11</v>
          </cell>
          <cell r="B98" t="str">
            <v>マエストロたちの永遠のすみか</v>
          </cell>
          <cell r="C98" t="str">
            <v>アートデイズ</v>
          </cell>
          <cell r="D98">
            <v>1456</v>
          </cell>
        </row>
        <row r="99">
          <cell r="A99" t="str">
            <v>■大洋州■　</v>
          </cell>
        </row>
        <row r="100">
          <cell r="A100" t="str">
            <v>O-1</v>
          </cell>
          <cell r="B100" t="str">
            <v>オーストラリア生活便利帳</v>
          </cell>
          <cell r="C100" t="str">
            <v>飛鳥出版</v>
          </cell>
          <cell r="D100">
            <v>1800</v>
          </cell>
        </row>
        <row r="101">
          <cell r="A101" t="str">
            <v>■海外に暮らすシリーズ ： JETRO　</v>
          </cell>
        </row>
        <row r="103">
          <cell r="A103" t="str">
            <v>J-国名</v>
          </cell>
          <cell r="B103" t="str">
            <v>【北米地域】</v>
          </cell>
        </row>
        <row r="104">
          <cell r="A104" t="str">
            <v>J-AM-H</v>
          </cell>
          <cell r="B104" t="str">
            <v>ヒューストン/ダラス、</v>
          </cell>
          <cell r="D104">
            <v>1495</v>
          </cell>
        </row>
        <row r="105">
          <cell r="A105" t="str">
            <v>J-AM-L</v>
          </cell>
          <cell r="B105" t="str">
            <v>ロサンゼルス、</v>
          </cell>
          <cell r="D105">
            <v>1495</v>
          </cell>
        </row>
        <row r="106">
          <cell r="A106" t="str">
            <v>J-AM-A</v>
          </cell>
          <cell r="B106" t="str">
            <v>アトランタ</v>
          </cell>
          <cell r="D106">
            <v>1495</v>
          </cell>
        </row>
        <row r="107">
          <cell r="A107" t="str">
            <v>J-AM-S</v>
          </cell>
          <cell r="B107" t="str">
            <v>サンフランシスコ/サンノゼ</v>
          </cell>
          <cell r="D107">
            <v>1500</v>
          </cell>
        </row>
        <row r="108">
          <cell r="A108" t="str">
            <v>J-AM-T</v>
          </cell>
          <cell r="B108" t="str">
            <v>トロント</v>
          </cell>
          <cell r="D108">
            <v>1495</v>
          </cell>
        </row>
        <row r="109">
          <cell r="A109" t="str">
            <v>J-国名</v>
          </cell>
          <cell r="B109" t="str">
            <v>【南米地域】</v>
          </cell>
        </row>
        <row r="110">
          <cell r="A110" t="str">
            <v>J-SA-S</v>
          </cell>
          <cell r="B110" t="str">
            <v>サンパウロ</v>
          </cell>
          <cell r="D110">
            <v>1495</v>
          </cell>
        </row>
        <row r="111">
          <cell r="A111" t="str">
            <v>J-SA-M</v>
          </cell>
          <cell r="B111" t="str">
            <v>メキシコ</v>
          </cell>
          <cell r="D111">
            <v>1495</v>
          </cell>
        </row>
        <row r="112">
          <cell r="A112" t="str">
            <v>J-国名</v>
          </cell>
          <cell r="B112" t="str">
            <v>【アジア・オセアニア地域】</v>
          </cell>
        </row>
        <row r="113">
          <cell r="A113" t="str">
            <v>J-AS-H</v>
          </cell>
          <cell r="B113" t="str">
            <v>香港、</v>
          </cell>
          <cell r="D113">
            <v>1495</v>
          </cell>
        </row>
        <row r="114">
          <cell r="A114" t="str">
            <v>J-AS-Ｊ</v>
          </cell>
          <cell r="B114" t="str">
            <v>ジャカルタ</v>
          </cell>
          <cell r="D114">
            <v>1495</v>
          </cell>
        </row>
        <row r="115">
          <cell r="A115" t="str">
            <v>J-AS-M</v>
          </cell>
          <cell r="B115" t="str">
            <v>マニラ</v>
          </cell>
          <cell r="D115">
            <v>1495</v>
          </cell>
        </row>
        <row r="116">
          <cell r="A116" t="str">
            <v>J-AS-K</v>
          </cell>
          <cell r="B116" t="str">
            <v>クアラルンプール </v>
          </cell>
          <cell r="D116">
            <v>1495</v>
          </cell>
        </row>
        <row r="117">
          <cell r="A117" t="str">
            <v>J-AS-B</v>
          </cell>
          <cell r="B117" t="str">
            <v>バンコク</v>
          </cell>
          <cell r="D117">
            <v>1748</v>
          </cell>
        </row>
        <row r="118">
          <cell r="A118" t="str">
            <v>J-AS-S</v>
          </cell>
          <cell r="B118" t="str">
            <v>シドニー  </v>
          </cell>
          <cell r="D118">
            <v>1748</v>
          </cell>
        </row>
        <row r="119">
          <cell r="A119" t="str">
            <v>J-国名</v>
          </cell>
          <cell r="B119" t="str">
            <v>【アフリカ地域】</v>
          </cell>
        </row>
        <row r="120">
          <cell r="A120" t="str">
            <v>J-AF-C</v>
          </cell>
          <cell r="B120" t="str">
            <v>カイロ</v>
          </cell>
          <cell r="D120">
            <v>1495</v>
          </cell>
        </row>
        <row r="121">
          <cell r="A121" t="str">
            <v>J-AF-Ｎ</v>
          </cell>
          <cell r="B121" t="str">
            <v>ナイロビ </v>
          </cell>
          <cell r="D121">
            <v>1495</v>
          </cell>
        </row>
        <row r="122">
          <cell r="A122" t="str">
            <v>J-国名</v>
          </cell>
          <cell r="B122" t="str">
            <v>【ヨーロッパ地域】</v>
          </cell>
        </row>
        <row r="123">
          <cell r="A123" t="str">
            <v>J-UR-W</v>
          </cell>
          <cell r="B123" t="str">
            <v>ウィーン</v>
          </cell>
          <cell r="D123">
            <v>1495</v>
          </cell>
        </row>
        <row r="124">
          <cell r="A124" t="str">
            <v>J-UR-G</v>
          </cell>
          <cell r="B124" t="str">
            <v>ジュネーブ</v>
          </cell>
          <cell r="D124">
            <v>1495</v>
          </cell>
        </row>
        <row r="125">
          <cell r="A125" t="str">
            <v>J-UR-L</v>
          </cell>
          <cell r="B125" t="str">
            <v>ロンドン</v>
          </cell>
          <cell r="D125">
            <v>1495</v>
          </cell>
        </row>
        <row r="126">
          <cell r="A126" t="str">
            <v>J-UR-O</v>
          </cell>
          <cell r="B126" t="str">
            <v>オスロ</v>
          </cell>
          <cell r="D126">
            <v>1495</v>
          </cell>
        </row>
        <row r="127">
          <cell r="A127" t="str">
            <v>J-UR-M</v>
          </cell>
          <cell r="B127" t="str">
            <v>ミュンヘン</v>
          </cell>
          <cell r="D127">
            <v>1495</v>
          </cell>
        </row>
        <row r="128">
          <cell r="A128" t="str">
            <v>J-UR-MD</v>
          </cell>
          <cell r="B128" t="str">
            <v>マドリード/バルセロナ、</v>
          </cell>
          <cell r="D128">
            <v>1495</v>
          </cell>
        </row>
        <row r="130">
          <cell r="A130" t="str">
            <v>J-UR-MR</v>
          </cell>
          <cell r="B130" t="str">
            <v>ミラノ/ローマ</v>
          </cell>
          <cell r="D130">
            <v>1495</v>
          </cell>
        </row>
        <row r="131">
          <cell r="A131" t="str">
            <v>J-UR-P</v>
          </cell>
          <cell r="B131" t="str">
            <v>パリ</v>
          </cell>
          <cell r="D131">
            <v>1495</v>
          </cell>
        </row>
        <row r="132">
          <cell r="A132" t="str">
            <v>J-UR-D</v>
          </cell>
          <cell r="B132" t="str">
            <v>デュッセルドルフ  </v>
          </cell>
          <cell r="D132">
            <v>1495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5"/>
  <sheetViews>
    <sheetView zoomScalePageLayoutView="0" workbookViewId="0" topLeftCell="A1">
      <pane ySplit="1" topLeftCell="A39" activePane="bottomLeft" state="frozen"/>
      <selection pane="topLeft" activeCell="A1" sqref="A1"/>
      <selection pane="bottomLeft" activeCell="G46" sqref="G46"/>
    </sheetView>
  </sheetViews>
  <sheetFormatPr defaultColWidth="9.00390625" defaultRowHeight="13.5"/>
  <cols>
    <col min="1" max="1" width="8.25390625" style="0" customWidth="1"/>
    <col min="2" max="2" width="13.125" style="0" customWidth="1"/>
    <col min="3" max="3" width="5.625" style="0" customWidth="1"/>
    <col min="4" max="4" width="6.00390625" style="0" customWidth="1"/>
    <col min="5" max="5" width="5.625" style="0" customWidth="1"/>
  </cols>
  <sheetData>
    <row r="1" spans="1:56" s="6" customFormat="1" ht="36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AD1" s="5" t="s">
        <v>19</v>
      </c>
      <c r="BD1" s="5" t="s">
        <v>19</v>
      </c>
    </row>
    <row r="2" spans="2:56" s="7" customFormat="1" ht="99.75" customHeight="1">
      <c r="B2" s="8"/>
      <c r="AD2" s="12"/>
      <c r="BD2" s="12"/>
    </row>
    <row r="3" spans="1:56" s="20" customFormat="1" ht="4.5" customHeight="1">
      <c r="A3" s="17"/>
      <c r="B3" s="18"/>
      <c r="C3" s="17"/>
      <c r="D3" s="17"/>
      <c r="E3" s="17"/>
      <c r="AD3" s="19"/>
      <c r="BD3" s="19"/>
    </row>
    <row r="4" spans="1:56" s="21" customFormat="1" ht="11.25">
      <c r="A4" s="21" t="s">
        <v>75</v>
      </c>
      <c r="B4" s="22" t="s">
        <v>76</v>
      </c>
      <c r="C4" s="21" t="s">
        <v>77</v>
      </c>
      <c r="D4" s="23" t="s">
        <v>78</v>
      </c>
      <c r="E4" s="21" t="s">
        <v>79</v>
      </c>
      <c r="AD4" s="24"/>
      <c r="BD4" s="24"/>
    </row>
    <row r="7" spans="1:56" s="21" customFormat="1" ht="11.25">
      <c r="A7" s="21" t="s">
        <v>80</v>
      </c>
      <c r="B7" s="22" t="s">
        <v>76</v>
      </c>
      <c r="C7" s="21" t="s">
        <v>77</v>
      </c>
      <c r="D7" s="23" t="s">
        <v>78</v>
      </c>
      <c r="E7" s="21" t="s">
        <v>79</v>
      </c>
      <c r="AD7" s="24"/>
      <c r="BD7" s="24"/>
    </row>
    <row r="9" spans="1:5" ht="13.5">
      <c r="A9" s="27">
        <v>1</v>
      </c>
      <c r="B9" s="27">
        <v>2</v>
      </c>
      <c r="C9" s="27">
        <v>3</v>
      </c>
      <c r="D9" s="27">
        <v>4</v>
      </c>
      <c r="E9" s="27">
        <v>5</v>
      </c>
    </row>
    <row r="10" spans="1:5" ht="14.25" thickBot="1">
      <c r="A10" s="7" t="s">
        <v>0</v>
      </c>
      <c r="B10" s="28" t="s">
        <v>1</v>
      </c>
      <c r="C10" s="17"/>
      <c r="D10" s="29" t="s">
        <v>81</v>
      </c>
      <c r="E10" s="30"/>
    </row>
    <row r="11" spans="1:5" ht="14.25" thickBot="1">
      <c r="A11" s="31" t="s">
        <v>82</v>
      </c>
      <c r="B11" s="32"/>
      <c r="C11" s="32"/>
      <c r="D11" s="33"/>
      <c r="E11" s="33"/>
    </row>
    <row r="12" spans="1:5" ht="14.25">
      <c r="A12" s="34" t="s">
        <v>209</v>
      </c>
      <c r="B12" s="35" t="s">
        <v>20</v>
      </c>
      <c r="C12" s="36"/>
      <c r="D12" s="25">
        <f aca="true" t="shared" si="0" ref="D12:D63">SUM(E12*1.08)</f>
        <v>3510.0000000000005</v>
      </c>
      <c r="E12" s="37">
        <v>3250</v>
      </c>
    </row>
    <row r="13" spans="1:5" ht="14.25">
      <c r="A13" s="38" t="s">
        <v>210</v>
      </c>
      <c r="B13" s="9" t="s">
        <v>83</v>
      </c>
      <c r="C13" s="36"/>
      <c r="D13" s="25">
        <f t="shared" si="0"/>
        <v>3726.0000000000005</v>
      </c>
      <c r="E13" s="25">
        <v>3450</v>
      </c>
    </row>
    <row r="14" spans="1:5" ht="14.25">
      <c r="A14" s="38" t="s">
        <v>211</v>
      </c>
      <c r="B14" s="9" t="s">
        <v>84</v>
      </c>
      <c r="C14" s="36"/>
      <c r="D14" s="25">
        <f t="shared" si="0"/>
        <v>3888.0000000000005</v>
      </c>
      <c r="E14" s="25">
        <v>3600</v>
      </c>
    </row>
    <row r="15" spans="1:5" ht="14.25">
      <c r="A15" s="38" t="s">
        <v>212</v>
      </c>
      <c r="B15" s="9" t="s">
        <v>85</v>
      </c>
      <c r="C15" s="36"/>
      <c r="D15" s="25">
        <f t="shared" si="0"/>
        <v>4644</v>
      </c>
      <c r="E15" s="25">
        <v>4300</v>
      </c>
    </row>
    <row r="16" spans="1:5" ht="21">
      <c r="A16" s="38" t="s">
        <v>213</v>
      </c>
      <c r="B16" s="9" t="s">
        <v>86</v>
      </c>
      <c r="C16" s="36"/>
      <c r="D16" s="25">
        <f t="shared" si="0"/>
        <v>5832</v>
      </c>
      <c r="E16" s="25">
        <v>5400</v>
      </c>
    </row>
    <row r="17" spans="1:5" ht="21">
      <c r="A17" s="38" t="s">
        <v>214</v>
      </c>
      <c r="B17" s="9" t="s">
        <v>87</v>
      </c>
      <c r="C17" s="36"/>
      <c r="D17" s="25">
        <f t="shared" si="0"/>
        <v>8208</v>
      </c>
      <c r="E17" s="25">
        <v>7600</v>
      </c>
    </row>
    <row r="18" spans="1:5" ht="21">
      <c r="A18" s="38" t="s">
        <v>215</v>
      </c>
      <c r="B18" s="9" t="s">
        <v>88</v>
      </c>
      <c r="C18" s="36"/>
      <c r="D18" s="25">
        <f t="shared" si="0"/>
        <v>18360</v>
      </c>
      <c r="E18" s="25">
        <v>17000</v>
      </c>
    </row>
    <row r="19" spans="1:5" ht="14.25">
      <c r="A19" s="39" t="s">
        <v>216</v>
      </c>
      <c r="B19" s="10" t="s">
        <v>89</v>
      </c>
      <c r="C19" s="36"/>
      <c r="D19" s="25">
        <f t="shared" si="0"/>
        <v>3564.0000000000005</v>
      </c>
      <c r="E19" s="25">
        <v>3300</v>
      </c>
    </row>
    <row r="20" spans="1:5" ht="14.25">
      <c r="A20" s="39" t="s">
        <v>217</v>
      </c>
      <c r="B20" s="10" t="s">
        <v>90</v>
      </c>
      <c r="C20" s="36"/>
      <c r="D20" s="25">
        <f t="shared" si="0"/>
        <v>4320</v>
      </c>
      <c r="E20" s="25">
        <v>4000</v>
      </c>
    </row>
    <row r="21" spans="1:5" ht="14.25">
      <c r="A21" s="39" t="s">
        <v>218</v>
      </c>
      <c r="B21" s="10" t="s">
        <v>91</v>
      </c>
      <c r="C21" s="36"/>
      <c r="D21" s="25">
        <f t="shared" si="0"/>
        <v>5940</v>
      </c>
      <c r="E21" s="25">
        <v>5500</v>
      </c>
    </row>
    <row r="22" spans="1:5" ht="14.25">
      <c r="A22" s="39" t="s">
        <v>219</v>
      </c>
      <c r="B22" s="10" t="s">
        <v>92</v>
      </c>
      <c r="C22" s="36"/>
      <c r="D22" s="25">
        <f t="shared" si="0"/>
        <v>7614.000000000001</v>
      </c>
      <c r="E22" s="25">
        <v>7050</v>
      </c>
    </row>
    <row r="23" spans="1:5" ht="14.25">
      <c r="A23" s="39" t="s">
        <v>220</v>
      </c>
      <c r="B23" s="10" t="s">
        <v>93</v>
      </c>
      <c r="C23" s="36"/>
      <c r="D23" s="25">
        <f t="shared" si="0"/>
        <v>9288</v>
      </c>
      <c r="E23" s="25">
        <v>8600</v>
      </c>
    </row>
    <row r="24" spans="1:5" ht="21">
      <c r="A24" s="39" t="s">
        <v>221</v>
      </c>
      <c r="B24" s="10" t="s">
        <v>94</v>
      </c>
      <c r="C24" s="36"/>
      <c r="D24" s="25">
        <f t="shared" si="0"/>
        <v>12830.400000000001</v>
      </c>
      <c r="E24" s="25">
        <v>11880</v>
      </c>
    </row>
    <row r="25" spans="1:5" ht="21">
      <c r="A25" s="39" t="s">
        <v>222</v>
      </c>
      <c r="B25" s="10" t="s">
        <v>95</v>
      </c>
      <c r="C25" s="36"/>
      <c r="D25" s="25">
        <f t="shared" si="0"/>
        <v>23220</v>
      </c>
      <c r="E25" s="25">
        <v>21500</v>
      </c>
    </row>
    <row r="26" spans="1:5" ht="14.25">
      <c r="A26" s="40" t="s">
        <v>223</v>
      </c>
      <c r="B26" s="11" t="s">
        <v>96</v>
      </c>
      <c r="C26" s="36"/>
      <c r="D26" s="25">
        <f t="shared" si="0"/>
        <v>3564.0000000000005</v>
      </c>
      <c r="E26" s="25">
        <v>3300</v>
      </c>
    </row>
    <row r="27" spans="1:5" ht="21">
      <c r="A27" s="40" t="s">
        <v>224</v>
      </c>
      <c r="B27" s="11" t="s">
        <v>97</v>
      </c>
      <c r="C27" s="36"/>
      <c r="D27" s="25">
        <f t="shared" si="0"/>
        <v>4320</v>
      </c>
      <c r="E27" s="25">
        <v>4000</v>
      </c>
    </row>
    <row r="28" spans="1:5" ht="21">
      <c r="A28" s="40" t="s">
        <v>225</v>
      </c>
      <c r="B28" s="11" t="s">
        <v>98</v>
      </c>
      <c r="C28" s="36"/>
      <c r="D28" s="25">
        <f t="shared" si="0"/>
        <v>5940</v>
      </c>
      <c r="E28" s="25">
        <v>5500</v>
      </c>
    </row>
    <row r="29" spans="1:5" ht="21">
      <c r="A29" s="40" t="s">
        <v>226</v>
      </c>
      <c r="B29" s="11" t="s">
        <v>99</v>
      </c>
      <c r="C29" s="36"/>
      <c r="D29" s="25">
        <f t="shared" si="0"/>
        <v>7614.000000000001</v>
      </c>
      <c r="E29" s="25">
        <v>7050</v>
      </c>
    </row>
    <row r="30" spans="1:5" ht="21">
      <c r="A30" s="40" t="s">
        <v>227</v>
      </c>
      <c r="B30" s="11" t="s">
        <v>100</v>
      </c>
      <c r="C30" s="36"/>
      <c r="D30" s="25">
        <f t="shared" si="0"/>
        <v>9288</v>
      </c>
      <c r="E30" s="25">
        <v>8600</v>
      </c>
    </row>
    <row r="31" spans="1:5" ht="21">
      <c r="A31" s="40" t="s">
        <v>228</v>
      </c>
      <c r="B31" s="11" t="s">
        <v>101</v>
      </c>
      <c r="C31" s="36"/>
      <c r="D31" s="25">
        <f t="shared" si="0"/>
        <v>12830.400000000001</v>
      </c>
      <c r="E31" s="25">
        <v>11880</v>
      </c>
    </row>
    <row r="32" spans="1:5" ht="21">
      <c r="A32" s="40" t="s">
        <v>229</v>
      </c>
      <c r="B32" s="11" t="s">
        <v>102</v>
      </c>
      <c r="C32" s="36"/>
      <c r="D32" s="25">
        <f t="shared" si="0"/>
        <v>23220</v>
      </c>
      <c r="E32" s="25">
        <v>21500</v>
      </c>
    </row>
    <row r="33" spans="1:5" ht="31.5">
      <c r="A33" s="41" t="s">
        <v>230</v>
      </c>
      <c r="B33" s="42" t="s">
        <v>22</v>
      </c>
      <c r="C33" s="36"/>
      <c r="D33" s="25">
        <f t="shared" si="0"/>
        <v>31860.000000000004</v>
      </c>
      <c r="E33" s="43">
        <v>29500</v>
      </c>
    </row>
    <row r="34" spans="1:5" ht="32.25" thickBot="1">
      <c r="A34" s="44" t="s">
        <v>231</v>
      </c>
      <c r="B34" s="45" t="s">
        <v>21</v>
      </c>
      <c r="C34" s="36"/>
      <c r="D34" s="25">
        <f t="shared" si="0"/>
        <v>39312</v>
      </c>
      <c r="E34" s="25">
        <v>36400</v>
      </c>
    </row>
    <row r="35" spans="1:5" ht="14.25" thickBot="1">
      <c r="A35" s="46" t="s">
        <v>103</v>
      </c>
      <c r="B35" s="32"/>
      <c r="C35" s="47"/>
      <c r="D35" s="47"/>
      <c r="E35" s="47"/>
    </row>
    <row r="36" spans="1:5" ht="21">
      <c r="A36" s="48" t="s">
        <v>5</v>
      </c>
      <c r="B36" s="14" t="s">
        <v>113</v>
      </c>
      <c r="C36" s="36"/>
      <c r="D36" s="25">
        <v>500</v>
      </c>
      <c r="E36" s="49">
        <v>500</v>
      </c>
    </row>
    <row r="37" spans="1:5" ht="21">
      <c r="A37" s="50" t="s">
        <v>104</v>
      </c>
      <c r="B37" s="14" t="s">
        <v>115</v>
      </c>
      <c r="C37" s="36"/>
      <c r="D37" s="25">
        <v>500</v>
      </c>
      <c r="E37" s="49">
        <v>500</v>
      </c>
    </row>
    <row r="38" spans="1:5" ht="21">
      <c r="A38" s="50" t="s">
        <v>105</v>
      </c>
      <c r="B38" s="14" t="s">
        <v>117</v>
      </c>
      <c r="C38" s="36"/>
      <c r="D38" s="25">
        <v>500</v>
      </c>
      <c r="E38" s="49">
        <v>500</v>
      </c>
    </row>
    <row r="39" spans="1:5" ht="14.25">
      <c r="A39" s="50" t="s">
        <v>106</v>
      </c>
      <c r="B39" s="13" t="s">
        <v>107</v>
      </c>
      <c r="C39" s="36"/>
      <c r="D39" s="25">
        <v>500</v>
      </c>
      <c r="E39" s="49">
        <v>500</v>
      </c>
    </row>
    <row r="40" spans="1:5" ht="21">
      <c r="A40" s="50" t="s">
        <v>108</v>
      </c>
      <c r="B40" s="14" t="s">
        <v>119</v>
      </c>
      <c r="C40" s="36"/>
      <c r="D40" s="25">
        <v>500</v>
      </c>
      <c r="E40" s="49">
        <v>500</v>
      </c>
    </row>
    <row r="41" spans="1:5" ht="14.25">
      <c r="A41" s="50" t="s">
        <v>109</v>
      </c>
      <c r="B41" s="13" t="s">
        <v>110</v>
      </c>
      <c r="C41" s="36"/>
      <c r="D41" s="25">
        <v>800</v>
      </c>
      <c r="E41" s="49">
        <v>700</v>
      </c>
    </row>
    <row r="42" spans="1:5" ht="21">
      <c r="A42" s="50" t="s">
        <v>111</v>
      </c>
      <c r="B42" s="14" t="s">
        <v>121</v>
      </c>
      <c r="C42" s="36"/>
      <c r="D42" s="25">
        <v>800</v>
      </c>
      <c r="E42" s="49">
        <v>700</v>
      </c>
    </row>
    <row r="43" spans="1:5" ht="21">
      <c r="A43" s="39" t="s">
        <v>112</v>
      </c>
      <c r="B43" s="153" t="s">
        <v>113</v>
      </c>
      <c r="C43" s="36"/>
      <c r="D43" s="152">
        <f t="shared" si="0"/>
        <v>626.4000000000001</v>
      </c>
      <c r="E43" s="49">
        <v>580</v>
      </c>
    </row>
    <row r="44" spans="1:5" ht="21">
      <c r="A44" s="39" t="s">
        <v>114</v>
      </c>
      <c r="B44" s="153" t="s">
        <v>115</v>
      </c>
      <c r="C44" s="36"/>
      <c r="D44" s="152">
        <f t="shared" si="0"/>
        <v>626.4000000000001</v>
      </c>
      <c r="E44" s="49">
        <v>580</v>
      </c>
    </row>
    <row r="45" spans="1:5" ht="21">
      <c r="A45" s="39" t="s">
        <v>116</v>
      </c>
      <c r="B45" s="153" t="s">
        <v>117</v>
      </c>
      <c r="C45" s="36"/>
      <c r="D45" s="152">
        <f t="shared" si="0"/>
        <v>626.4000000000001</v>
      </c>
      <c r="E45" s="49">
        <v>580</v>
      </c>
    </row>
    <row r="46" spans="1:5" ht="21">
      <c r="A46" s="39" t="s">
        <v>118</v>
      </c>
      <c r="B46" s="153" t="s">
        <v>119</v>
      </c>
      <c r="C46" s="36"/>
      <c r="D46" s="152">
        <f t="shared" si="0"/>
        <v>626.4000000000001</v>
      </c>
      <c r="E46" s="49">
        <v>580</v>
      </c>
    </row>
    <row r="47" spans="1:5" ht="21">
      <c r="A47" s="39" t="s">
        <v>120</v>
      </c>
      <c r="B47" s="153" t="s">
        <v>121</v>
      </c>
      <c r="C47" s="36"/>
      <c r="D47" s="152">
        <f t="shared" si="0"/>
        <v>1080</v>
      </c>
      <c r="E47" s="49">
        <v>1000</v>
      </c>
    </row>
    <row r="48" spans="1:5" ht="14.25">
      <c r="A48" s="51" t="s">
        <v>122</v>
      </c>
      <c r="B48" s="15" t="s">
        <v>123</v>
      </c>
      <c r="C48" s="36"/>
      <c r="D48" s="25">
        <f t="shared" si="0"/>
        <v>702</v>
      </c>
      <c r="E48" s="49">
        <v>650</v>
      </c>
    </row>
    <row r="49" spans="1:5" ht="14.25">
      <c r="A49" s="51" t="s">
        <v>124</v>
      </c>
      <c r="B49" s="15" t="s">
        <v>23</v>
      </c>
      <c r="C49" s="36"/>
      <c r="D49" s="25">
        <f t="shared" si="0"/>
        <v>626.4000000000001</v>
      </c>
      <c r="E49" s="52">
        <v>580</v>
      </c>
    </row>
    <row r="50" spans="1:5" ht="14.25">
      <c r="A50" s="51" t="s">
        <v>125</v>
      </c>
      <c r="B50" s="15" t="s">
        <v>126</v>
      </c>
      <c r="C50" s="36"/>
      <c r="D50" s="25">
        <f t="shared" si="0"/>
        <v>648</v>
      </c>
      <c r="E50" s="49">
        <v>600</v>
      </c>
    </row>
    <row r="51" spans="1:5" ht="14.25">
      <c r="A51" s="51" t="s">
        <v>127</v>
      </c>
      <c r="B51" s="15" t="s">
        <v>128</v>
      </c>
      <c r="C51" s="36"/>
      <c r="D51" s="25">
        <f t="shared" si="0"/>
        <v>1026</v>
      </c>
      <c r="E51" s="49">
        <v>950</v>
      </c>
    </row>
    <row r="52" spans="1:5" ht="21">
      <c r="A52" s="51" t="s">
        <v>129</v>
      </c>
      <c r="B52" s="15" t="s">
        <v>130</v>
      </c>
      <c r="C52" s="36"/>
      <c r="D52" s="25">
        <f t="shared" si="0"/>
        <v>2916</v>
      </c>
      <c r="E52" s="49">
        <v>2700</v>
      </c>
    </row>
    <row r="53" spans="1:5" ht="21">
      <c r="A53" s="51" t="s">
        <v>131</v>
      </c>
      <c r="B53" s="15" t="s">
        <v>132</v>
      </c>
      <c r="C53" s="36"/>
      <c r="D53" s="25">
        <f t="shared" si="0"/>
        <v>324</v>
      </c>
      <c r="E53" s="53">
        <v>300</v>
      </c>
    </row>
    <row r="54" spans="1:5" ht="14.25">
      <c r="A54" s="51" t="s">
        <v>133</v>
      </c>
      <c r="B54" s="15" t="s">
        <v>134</v>
      </c>
      <c r="C54" s="36"/>
      <c r="D54" s="25">
        <f t="shared" si="0"/>
        <v>324</v>
      </c>
      <c r="E54" s="53">
        <v>300</v>
      </c>
    </row>
    <row r="55" spans="1:5" ht="21">
      <c r="A55" s="51" t="s">
        <v>135</v>
      </c>
      <c r="B55" s="15" t="s">
        <v>136</v>
      </c>
      <c r="C55" s="36"/>
      <c r="D55" s="25">
        <f t="shared" si="0"/>
        <v>756</v>
      </c>
      <c r="E55" s="53">
        <v>700</v>
      </c>
    </row>
    <row r="56" spans="1:5" ht="14.25">
      <c r="A56" s="51" t="s">
        <v>137</v>
      </c>
      <c r="B56" s="15" t="s">
        <v>137</v>
      </c>
      <c r="C56" s="36"/>
      <c r="D56" s="25">
        <f t="shared" si="0"/>
        <v>540</v>
      </c>
      <c r="E56" s="53">
        <v>500</v>
      </c>
    </row>
    <row r="57" spans="1:5" ht="14.25">
      <c r="A57" s="51" t="s">
        <v>138</v>
      </c>
      <c r="B57" s="15" t="s">
        <v>138</v>
      </c>
      <c r="C57" s="36"/>
      <c r="D57" s="25">
        <f t="shared" si="0"/>
        <v>540</v>
      </c>
      <c r="E57" s="53">
        <v>500</v>
      </c>
    </row>
    <row r="58" spans="1:5" ht="31.5">
      <c r="A58" s="51" t="s">
        <v>139</v>
      </c>
      <c r="B58" s="15" t="s">
        <v>140</v>
      </c>
      <c r="C58" s="36"/>
      <c r="D58" s="25">
        <f t="shared" si="0"/>
        <v>1080</v>
      </c>
      <c r="E58" s="53">
        <v>1000</v>
      </c>
    </row>
    <row r="59" spans="1:5" ht="31.5">
      <c r="A59" s="51" t="s">
        <v>141</v>
      </c>
      <c r="B59" s="15" t="s">
        <v>142</v>
      </c>
      <c r="C59" s="36"/>
      <c r="D59" s="25">
        <f t="shared" si="0"/>
        <v>1728</v>
      </c>
      <c r="E59" s="54">
        <v>1600</v>
      </c>
    </row>
    <row r="60" spans="1:5" ht="31.5">
      <c r="A60" s="51" t="s">
        <v>143</v>
      </c>
      <c r="B60" s="15" t="s">
        <v>144</v>
      </c>
      <c r="C60" s="36"/>
      <c r="D60" s="25">
        <f t="shared" si="0"/>
        <v>1296</v>
      </c>
      <c r="E60" s="54">
        <v>1200</v>
      </c>
    </row>
    <row r="61" spans="1:5" ht="21">
      <c r="A61" s="51" t="s">
        <v>145</v>
      </c>
      <c r="B61" s="15" t="s">
        <v>146</v>
      </c>
      <c r="C61" s="36"/>
      <c r="D61" s="25">
        <f t="shared" si="0"/>
        <v>1296</v>
      </c>
      <c r="E61" s="26">
        <v>1200</v>
      </c>
    </row>
    <row r="62" spans="1:5" ht="21">
      <c r="A62" s="51" t="s">
        <v>147</v>
      </c>
      <c r="B62" s="15" t="s">
        <v>148</v>
      </c>
      <c r="C62" s="36"/>
      <c r="D62" s="25">
        <f t="shared" si="0"/>
        <v>1836.0000000000002</v>
      </c>
      <c r="E62" s="26">
        <v>1700</v>
      </c>
    </row>
    <row r="63" spans="1:5" ht="21.75" thickBot="1">
      <c r="A63" s="51" t="s">
        <v>149</v>
      </c>
      <c r="B63" s="15" t="s">
        <v>150</v>
      </c>
      <c r="C63" s="36"/>
      <c r="D63" s="25">
        <f t="shared" si="0"/>
        <v>1080</v>
      </c>
      <c r="E63" s="26">
        <v>1000</v>
      </c>
    </row>
    <row r="64" spans="1:5" ht="14.25" thickBot="1">
      <c r="A64" s="31" t="s">
        <v>151</v>
      </c>
      <c r="B64" s="32"/>
      <c r="C64" s="33"/>
      <c r="D64" s="33"/>
      <c r="E64" s="33"/>
    </row>
    <row r="65" spans="1:5" ht="21">
      <c r="A65" s="50" t="s">
        <v>232</v>
      </c>
      <c r="B65" s="13" t="s">
        <v>152</v>
      </c>
      <c r="C65" s="36"/>
      <c r="D65" s="25">
        <f>SUM(E65*1.08)</f>
        <v>11340</v>
      </c>
      <c r="E65" s="26">
        <v>10500</v>
      </c>
    </row>
    <row r="66" spans="1:5" ht="21">
      <c r="A66" s="50" t="s">
        <v>233</v>
      </c>
      <c r="B66" s="13" t="s">
        <v>153</v>
      </c>
      <c r="C66" s="36"/>
      <c r="D66" s="25">
        <f aca="true" t="shared" si="1" ref="D66:D112">SUM(E66*1.08)</f>
        <v>12312</v>
      </c>
      <c r="E66" s="26">
        <v>11400</v>
      </c>
    </row>
    <row r="67" spans="1:5" ht="21">
      <c r="A67" s="50" t="s">
        <v>234</v>
      </c>
      <c r="B67" s="13" t="s">
        <v>154</v>
      </c>
      <c r="C67" s="36"/>
      <c r="D67" s="25">
        <f t="shared" si="1"/>
        <v>15768.000000000002</v>
      </c>
      <c r="E67" s="26">
        <v>14600</v>
      </c>
    </row>
    <row r="68" spans="1:5" ht="21">
      <c r="A68" s="50" t="s">
        <v>235</v>
      </c>
      <c r="B68" s="13" t="s">
        <v>155</v>
      </c>
      <c r="C68" s="36"/>
      <c r="D68" s="25">
        <f t="shared" si="1"/>
        <v>23760</v>
      </c>
      <c r="E68" s="26">
        <v>22000</v>
      </c>
    </row>
    <row r="69" spans="1:5" ht="21">
      <c r="A69" s="40" t="s">
        <v>236</v>
      </c>
      <c r="B69" s="11" t="s">
        <v>156</v>
      </c>
      <c r="C69" s="36"/>
      <c r="D69" s="25">
        <f t="shared" si="1"/>
        <v>16200.000000000002</v>
      </c>
      <c r="E69" s="26">
        <v>15000</v>
      </c>
    </row>
    <row r="70" spans="1:5" ht="21">
      <c r="A70" s="40" t="s">
        <v>237</v>
      </c>
      <c r="B70" s="11" t="s">
        <v>157</v>
      </c>
      <c r="C70" s="36"/>
      <c r="D70" s="25">
        <f t="shared" si="1"/>
        <v>18144</v>
      </c>
      <c r="E70" s="26">
        <v>16800</v>
      </c>
    </row>
    <row r="71" spans="1:5" ht="21">
      <c r="A71" s="40" t="s">
        <v>238</v>
      </c>
      <c r="B71" s="11" t="s">
        <v>158</v>
      </c>
      <c r="C71" s="36"/>
      <c r="D71" s="25">
        <f t="shared" si="1"/>
        <v>24516</v>
      </c>
      <c r="E71" s="26">
        <v>22700</v>
      </c>
    </row>
    <row r="72" spans="1:5" ht="21.75" thickBot="1">
      <c r="A72" s="40" t="s">
        <v>239</v>
      </c>
      <c r="B72" s="11" t="s">
        <v>159</v>
      </c>
      <c r="C72" s="36"/>
      <c r="D72" s="25">
        <f t="shared" si="1"/>
        <v>38880</v>
      </c>
      <c r="E72" s="26">
        <v>36000</v>
      </c>
    </row>
    <row r="73" spans="1:5" ht="14.25" thickBot="1">
      <c r="A73" s="31" t="s">
        <v>160</v>
      </c>
      <c r="B73" s="32"/>
      <c r="C73" s="33"/>
      <c r="D73" s="33"/>
      <c r="E73" s="33"/>
    </row>
    <row r="74" spans="1:5" ht="21">
      <c r="A74" s="55" t="s">
        <v>240</v>
      </c>
      <c r="B74" s="16" t="s">
        <v>161</v>
      </c>
      <c r="C74" s="36"/>
      <c r="D74" s="25">
        <f t="shared" si="1"/>
        <v>3780.0000000000005</v>
      </c>
      <c r="E74" s="25">
        <v>3500</v>
      </c>
    </row>
    <row r="75" spans="1:5" ht="31.5">
      <c r="A75" s="55" t="s">
        <v>241</v>
      </c>
      <c r="B75" s="16" t="s">
        <v>24</v>
      </c>
      <c r="C75" s="36"/>
      <c r="D75" s="25">
        <f t="shared" si="1"/>
        <v>4104</v>
      </c>
      <c r="E75" s="25">
        <v>3800</v>
      </c>
    </row>
    <row r="76" spans="1:5" ht="21">
      <c r="A76" s="55" t="s">
        <v>242</v>
      </c>
      <c r="B76" s="16" t="s">
        <v>162</v>
      </c>
      <c r="C76" s="36"/>
      <c r="D76" s="25">
        <f t="shared" si="1"/>
        <v>4428</v>
      </c>
      <c r="E76" s="25">
        <v>4100</v>
      </c>
    </row>
    <row r="77" spans="1:5" ht="31.5">
      <c r="A77" s="55" t="s">
        <v>243</v>
      </c>
      <c r="B77" s="16" t="s">
        <v>25</v>
      </c>
      <c r="C77" s="36"/>
      <c r="D77" s="25">
        <f t="shared" si="1"/>
        <v>4860</v>
      </c>
      <c r="E77" s="25">
        <v>4500</v>
      </c>
    </row>
    <row r="78" spans="1:5" ht="31.5">
      <c r="A78" s="55" t="s">
        <v>244</v>
      </c>
      <c r="B78" s="16" t="s">
        <v>26</v>
      </c>
      <c r="C78" s="36"/>
      <c r="D78" s="25">
        <f t="shared" si="1"/>
        <v>5940</v>
      </c>
      <c r="E78" s="25">
        <v>5500</v>
      </c>
    </row>
    <row r="79" spans="1:5" ht="31.5">
      <c r="A79" s="55" t="s">
        <v>245</v>
      </c>
      <c r="B79" s="16" t="s">
        <v>27</v>
      </c>
      <c r="C79" s="36"/>
      <c r="D79" s="25">
        <f t="shared" si="1"/>
        <v>10800</v>
      </c>
      <c r="E79" s="25">
        <v>10000</v>
      </c>
    </row>
    <row r="80" spans="1:5" ht="31.5">
      <c r="A80" s="55" t="s">
        <v>246</v>
      </c>
      <c r="B80" s="16" t="s">
        <v>28</v>
      </c>
      <c r="C80" s="36"/>
      <c r="D80" s="25">
        <f t="shared" si="1"/>
        <v>18360</v>
      </c>
      <c r="E80" s="25">
        <v>17000</v>
      </c>
    </row>
    <row r="81" spans="1:5" ht="31.5">
      <c r="A81" s="55" t="s">
        <v>247</v>
      </c>
      <c r="B81" s="16" t="s">
        <v>29</v>
      </c>
      <c r="C81" s="36"/>
      <c r="D81" s="25">
        <f t="shared" si="1"/>
        <v>25920</v>
      </c>
      <c r="E81" s="25">
        <v>24000</v>
      </c>
    </row>
    <row r="82" spans="1:5" ht="31.5">
      <c r="A82" s="55" t="s">
        <v>248</v>
      </c>
      <c r="B82" s="16" t="s">
        <v>30</v>
      </c>
      <c r="C82" s="36"/>
      <c r="D82" s="25">
        <f t="shared" si="1"/>
        <v>31860.000000000004</v>
      </c>
      <c r="E82" s="25">
        <v>29500</v>
      </c>
    </row>
    <row r="83" spans="1:5" ht="21">
      <c r="A83" s="38" t="s">
        <v>249</v>
      </c>
      <c r="B83" s="9" t="s">
        <v>163</v>
      </c>
      <c r="C83" s="36"/>
      <c r="D83" s="25">
        <f t="shared" si="1"/>
        <v>3888.0000000000005</v>
      </c>
      <c r="E83" s="25">
        <v>3600</v>
      </c>
    </row>
    <row r="84" spans="1:5" ht="31.5">
      <c r="A84" s="38" t="s">
        <v>250</v>
      </c>
      <c r="B84" s="9" t="s">
        <v>31</v>
      </c>
      <c r="C84" s="36"/>
      <c r="D84" s="25">
        <f t="shared" si="1"/>
        <v>4860</v>
      </c>
      <c r="E84" s="25">
        <v>4500</v>
      </c>
    </row>
    <row r="85" spans="1:5" ht="31.5">
      <c r="A85" s="38" t="s">
        <v>251</v>
      </c>
      <c r="B85" s="9" t="s">
        <v>32</v>
      </c>
      <c r="C85" s="36"/>
      <c r="D85" s="25">
        <f t="shared" si="1"/>
        <v>6264</v>
      </c>
      <c r="E85" s="25">
        <v>5800</v>
      </c>
    </row>
    <row r="86" spans="1:5" ht="31.5">
      <c r="A86" s="38" t="s">
        <v>252</v>
      </c>
      <c r="B86" s="9" t="s">
        <v>33</v>
      </c>
      <c r="C86" s="36"/>
      <c r="D86" s="25">
        <f t="shared" si="1"/>
        <v>8316</v>
      </c>
      <c r="E86" s="25">
        <v>7700</v>
      </c>
    </row>
    <row r="87" spans="1:5" ht="31.5">
      <c r="A87" s="38" t="s">
        <v>253</v>
      </c>
      <c r="B87" s="9" t="s">
        <v>34</v>
      </c>
      <c r="C87" s="36"/>
      <c r="D87" s="25">
        <f t="shared" si="1"/>
        <v>11340</v>
      </c>
      <c r="E87" s="25">
        <v>10500</v>
      </c>
    </row>
    <row r="88" spans="1:5" ht="31.5">
      <c r="A88" s="38" t="s">
        <v>254</v>
      </c>
      <c r="B88" s="9" t="s">
        <v>35</v>
      </c>
      <c r="C88" s="36"/>
      <c r="D88" s="25">
        <f t="shared" si="1"/>
        <v>19440</v>
      </c>
      <c r="E88" s="25">
        <v>18000</v>
      </c>
    </row>
    <row r="89" spans="1:5" ht="31.5">
      <c r="A89" s="38" t="s">
        <v>255</v>
      </c>
      <c r="B89" s="9" t="s">
        <v>36</v>
      </c>
      <c r="C89" s="36"/>
      <c r="D89" s="25">
        <f t="shared" si="1"/>
        <v>30780.000000000004</v>
      </c>
      <c r="E89" s="25">
        <v>28500</v>
      </c>
    </row>
    <row r="90" spans="1:5" ht="31.5">
      <c r="A90" s="38" t="s">
        <v>256</v>
      </c>
      <c r="B90" s="9" t="s">
        <v>37</v>
      </c>
      <c r="C90" s="36"/>
      <c r="D90" s="25">
        <f t="shared" si="1"/>
        <v>39960</v>
      </c>
      <c r="E90" s="25">
        <v>37000</v>
      </c>
    </row>
    <row r="91" spans="1:5" ht="31.5">
      <c r="A91" s="38" t="s">
        <v>257</v>
      </c>
      <c r="B91" s="9" t="s">
        <v>38</v>
      </c>
      <c r="C91" s="36"/>
      <c r="D91" s="25">
        <f t="shared" si="1"/>
        <v>48060</v>
      </c>
      <c r="E91" s="25">
        <v>44500</v>
      </c>
    </row>
    <row r="92" spans="1:5" ht="21">
      <c r="A92" s="38" t="s">
        <v>258</v>
      </c>
      <c r="B92" s="9" t="s">
        <v>41</v>
      </c>
      <c r="C92" s="36"/>
      <c r="D92" s="25">
        <f t="shared" si="1"/>
        <v>4860</v>
      </c>
      <c r="E92" s="25">
        <v>4500</v>
      </c>
    </row>
    <row r="93" spans="1:5" ht="31.5">
      <c r="A93" s="38" t="s">
        <v>259</v>
      </c>
      <c r="B93" s="9" t="s">
        <v>39</v>
      </c>
      <c r="C93" s="36"/>
      <c r="D93" s="25">
        <f t="shared" si="1"/>
        <v>19440</v>
      </c>
      <c r="E93" s="25">
        <v>18000</v>
      </c>
    </row>
    <row r="94" spans="1:5" ht="31.5">
      <c r="A94" s="38" t="s">
        <v>260</v>
      </c>
      <c r="B94" s="9" t="s">
        <v>68</v>
      </c>
      <c r="C94" s="36"/>
      <c r="D94" s="25">
        <f t="shared" si="1"/>
        <v>30780.000000000004</v>
      </c>
      <c r="E94" s="25">
        <v>28500</v>
      </c>
    </row>
    <row r="95" spans="1:5" ht="21">
      <c r="A95" s="38" t="s">
        <v>261</v>
      </c>
      <c r="B95" s="9" t="s">
        <v>66</v>
      </c>
      <c r="C95" s="36"/>
      <c r="D95" s="25">
        <f t="shared" si="1"/>
        <v>6264</v>
      </c>
      <c r="E95" s="25">
        <v>5800</v>
      </c>
    </row>
    <row r="96" spans="1:5" ht="31.5">
      <c r="A96" s="38" t="s">
        <v>262</v>
      </c>
      <c r="B96" s="9" t="s">
        <v>69</v>
      </c>
      <c r="C96" s="36"/>
      <c r="D96" s="25">
        <f t="shared" si="1"/>
        <v>39960</v>
      </c>
      <c r="E96" s="25">
        <v>37000</v>
      </c>
    </row>
    <row r="97" spans="1:5" ht="21">
      <c r="A97" s="38" t="s">
        <v>263</v>
      </c>
      <c r="B97" s="9" t="s">
        <v>40</v>
      </c>
      <c r="C97" s="36"/>
      <c r="D97" s="25">
        <f t="shared" si="1"/>
        <v>8316</v>
      </c>
      <c r="E97" s="25">
        <v>7700</v>
      </c>
    </row>
    <row r="98" spans="1:5" ht="31.5">
      <c r="A98" s="38" t="s">
        <v>264</v>
      </c>
      <c r="B98" s="9" t="s">
        <v>70</v>
      </c>
      <c r="C98" s="36"/>
      <c r="D98" s="25">
        <f t="shared" si="1"/>
        <v>48060</v>
      </c>
      <c r="E98" s="25">
        <v>44500</v>
      </c>
    </row>
    <row r="99" spans="1:5" ht="21">
      <c r="A99" s="38" t="s">
        <v>265</v>
      </c>
      <c r="B99" s="9" t="s">
        <v>164</v>
      </c>
      <c r="C99" s="36"/>
      <c r="D99" s="25">
        <f t="shared" si="1"/>
        <v>3888.0000000000005</v>
      </c>
      <c r="E99" s="25">
        <v>3600</v>
      </c>
    </row>
    <row r="100" spans="1:5" ht="21">
      <c r="A100" s="38" t="s">
        <v>266</v>
      </c>
      <c r="B100" s="9" t="s">
        <v>67</v>
      </c>
      <c r="C100" s="36"/>
      <c r="D100" s="25">
        <f t="shared" si="1"/>
        <v>11340</v>
      </c>
      <c r="E100" s="25">
        <v>10500</v>
      </c>
    </row>
    <row r="101" spans="1:5" ht="21">
      <c r="A101" s="50" t="s">
        <v>267</v>
      </c>
      <c r="B101" s="13" t="s">
        <v>165</v>
      </c>
      <c r="C101" s="36"/>
      <c r="D101" s="25">
        <f t="shared" si="1"/>
        <v>3888.0000000000005</v>
      </c>
      <c r="E101" s="25">
        <v>3600</v>
      </c>
    </row>
    <row r="102" spans="1:5" ht="21">
      <c r="A102" s="50" t="s">
        <v>268</v>
      </c>
      <c r="B102" s="13" t="s">
        <v>166</v>
      </c>
      <c r="C102" s="36"/>
      <c r="D102" s="25">
        <f t="shared" si="1"/>
        <v>4860</v>
      </c>
      <c r="E102" s="25">
        <v>4500</v>
      </c>
    </row>
    <row r="103" spans="1:5" ht="31.5">
      <c r="A103" s="50" t="s">
        <v>269</v>
      </c>
      <c r="B103" s="13" t="s">
        <v>42</v>
      </c>
      <c r="C103" s="36"/>
      <c r="D103" s="25">
        <f t="shared" si="1"/>
        <v>6264</v>
      </c>
      <c r="E103" s="25">
        <v>5800</v>
      </c>
    </row>
    <row r="104" spans="1:5" ht="31.5">
      <c r="A104" s="50" t="s">
        <v>270</v>
      </c>
      <c r="B104" s="13" t="s">
        <v>43</v>
      </c>
      <c r="C104" s="36"/>
      <c r="D104" s="25">
        <f t="shared" si="1"/>
        <v>8316</v>
      </c>
      <c r="E104" s="25">
        <v>7700</v>
      </c>
    </row>
    <row r="105" spans="1:5" ht="31.5">
      <c r="A105" s="50" t="s">
        <v>271</v>
      </c>
      <c r="B105" s="13" t="s">
        <v>44</v>
      </c>
      <c r="C105" s="36"/>
      <c r="D105" s="25">
        <f t="shared" si="1"/>
        <v>11340</v>
      </c>
      <c r="E105" s="25">
        <v>10500</v>
      </c>
    </row>
    <row r="106" spans="1:5" ht="31.5">
      <c r="A106" s="50" t="s">
        <v>272</v>
      </c>
      <c r="B106" s="13" t="s">
        <v>45</v>
      </c>
      <c r="C106" s="36"/>
      <c r="D106" s="25">
        <f t="shared" si="1"/>
        <v>19440</v>
      </c>
      <c r="E106" s="25">
        <v>18000</v>
      </c>
    </row>
    <row r="107" spans="1:5" ht="31.5">
      <c r="A107" s="50" t="s">
        <v>273</v>
      </c>
      <c r="B107" s="13" t="s">
        <v>46</v>
      </c>
      <c r="C107" s="36"/>
      <c r="D107" s="25">
        <f t="shared" si="1"/>
        <v>30780.000000000004</v>
      </c>
      <c r="E107" s="25">
        <v>28500</v>
      </c>
    </row>
    <row r="108" spans="1:5" ht="31.5">
      <c r="A108" s="50" t="s">
        <v>274</v>
      </c>
      <c r="B108" s="13" t="s">
        <v>47</v>
      </c>
      <c r="C108" s="36"/>
      <c r="D108" s="25">
        <f t="shared" si="1"/>
        <v>39960</v>
      </c>
      <c r="E108" s="25">
        <v>37000</v>
      </c>
    </row>
    <row r="109" spans="1:5" ht="31.5">
      <c r="A109" s="50" t="s">
        <v>275</v>
      </c>
      <c r="B109" s="13" t="s">
        <v>48</v>
      </c>
      <c r="C109" s="36"/>
      <c r="D109" s="25">
        <f t="shared" si="1"/>
        <v>48060</v>
      </c>
      <c r="E109" s="25">
        <v>44500</v>
      </c>
    </row>
    <row r="110" spans="1:5" ht="31.5">
      <c r="A110" s="56" t="s">
        <v>276</v>
      </c>
      <c r="B110" s="14" t="s">
        <v>167</v>
      </c>
      <c r="C110" s="36"/>
      <c r="D110" s="25">
        <f t="shared" si="1"/>
        <v>17604</v>
      </c>
      <c r="E110" s="25">
        <v>16300</v>
      </c>
    </row>
    <row r="111" spans="1:5" ht="31.5">
      <c r="A111" s="56" t="s">
        <v>277</v>
      </c>
      <c r="B111" s="14" t="s">
        <v>168</v>
      </c>
      <c r="C111" s="36"/>
      <c r="D111" s="25">
        <f t="shared" si="1"/>
        <v>23760</v>
      </c>
      <c r="E111" s="25">
        <v>22000</v>
      </c>
    </row>
    <row r="112" spans="1:5" ht="31.5">
      <c r="A112" s="56" t="s">
        <v>278</v>
      </c>
      <c r="B112" s="14" t="s">
        <v>169</v>
      </c>
      <c r="C112" s="36"/>
      <c r="D112" s="25">
        <f t="shared" si="1"/>
        <v>36504</v>
      </c>
      <c r="E112" s="25">
        <v>33800</v>
      </c>
    </row>
    <row r="113" ht="15" thickBot="1">
      <c r="C113" s="36"/>
    </row>
    <row r="114" spans="1:5" ht="14.25" thickBot="1">
      <c r="A114" s="31" t="s">
        <v>170</v>
      </c>
      <c r="B114" s="32"/>
      <c r="C114" s="32"/>
      <c r="D114" s="33"/>
      <c r="E114" s="33"/>
    </row>
    <row r="115" spans="1:5" ht="31.5">
      <c r="A115" s="57" t="s">
        <v>171</v>
      </c>
      <c r="B115" s="13" t="s">
        <v>172</v>
      </c>
      <c r="C115" s="36"/>
      <c r="D115" s="25">
        <f aca="true" t="shared" si="2" ref="D115:D155">SUM(E115*1.08)</f>
        <v>4698</v>
      </c>
      <c r="E115" s="22">
        <v>4350</v>
      </c>
    </row>
    <row r="116" spans="1:5" ht="21">
      <c r="A116" s="57" t="s">
        <v>173</v>
      </c>
      <c r="B116" s="13" t="s">
        <v>50</v>
      </c>
      <c r="C116" s="36"/>
      <c r="D116" s="25">
        <f t="shared" si="2"/>
        <v>3942.0000000000005</v>
      </c>
      <c r="E116" s="21">
        <v>3650</v>
      </c>
    </row>
    <row r="117" spans="1:5" ht="31.5">
      <c r="A117" s="57" t="s">
        <v>174</v>
      </c>
      <c r="B117" s="13" t="s">
        <v>49</v>
      </c>
      <c r="C117" s="36"/>
      <c r="D117" s="25">
        <f t="shared" si="2"/>
        <v>3456</v>
      </c>
      <c r="E117" s="21">
        <v>3200</v>
      </c>
    </row>
    <row r="118" spans="1:5" ht="31.5">
      <c r="A118" s="58" t="s">
        <v>175</v>
      </c>
      <c r="B118" s="9" t="s">
        <v>54</v>
      </c>
      <c r="C118" s="36"/>
      <c r="D118" s="25">
        <f t="shared" si="2"/>
        <v>3942.0000000000005</v>
      </c>
      <c r="E118" s="21">
        <v>3650</v>
      </c>
    </row>
    <row r="119" spans="1:5" ht="31.5">
      <c r="A119" s="58" t="s">
        <v>176</v>
      </c>
      <c r="B119" s="9" t="s">
        <v>53</v>
      </c>
      <c r="C119" s="36"/>
      <c r="D119" s="25">
        <f t="shared" si="2"/>
        <v>3456</v>
      </c>
      <c r="E119" s="21">
        <v>3200</v>
      </c>
    </row>
    <row r="120" spans="1:5" ht="31.5">
      <c r="A120" s="57" t="s">
        <v>177</v>
      </c>
      <c r="B120" s="13" t="s">
        <v>178</v>
      </c>
      <c r="C120" s="36"/>
      <c r="D120" s="25">
        <f t="shared" si="2"/>
        <v>0</v>
      </c>
      <c r="E120" s="59"/>
    </row>
    <row r="121" spans="1:5" ht="31.5">
      <c r="A121" s="57" t="s">
        <v>179</v>
      </c>
      <c r="B121" s="13" t="s">
        <v>64</v>
      </c>
      <c r="C121" s="36"/>
      <c r="D121" s="25">
        <f t="shared" si="2"/>
        <v>7020.000000000001</v>
      </c>
      <c r="E121" s="22">
        <v>6500</v>
      </c>
    </row>
    <row r="122" spans="1:5" ht="31.5">
      <c r="A122" s="60" t="s">
        <v>181</v>
      </c>
      <c r="B122" s="11" t="s">
        <v>63</v>
      </c>
      <c r="C122" s="36"/>
      <c r="D122" s="25">
        <f>SUM(E122*1.08)</f>
        <v>6048</v>
      </c>
      <c r="E122" s="21">
        <v>5600</v>
      </c>
    </row>
    <row r="123" spans="1:5" ht="31.5">
      <c r="A123" s="60" t="s">
        <v>180</v>
      </c>
      <c r="B123" s="11" t="s">
        <v>60</v>
      </c>
      <c r="C123" s="36"/>
      <c r="D123" s="25">
        <f t="shared" si="2"/>
        <v>7128.000000000001</v>
      </c>
      <c r="E123" s="21">
        <v>6600</v>
      </c>
    </row>
    <row r="124" spans="1:5" ht="31.5">
      <c r="A124" s="61" t="s">
        <v>182</v>
      </c>
      <c r="B124" s="62" t="s">
        <v>61</v>
      </c>
      <c r="C124" s="36"/>
      <c r="D124" s="25">
        <f t="shared" si="2"/>
        <v>7776.000000000001</v>
      </c>
      <c r="E124" s="21">
        <v>7200</v>
      </c>
    </row>
    <row r="125" spans="1:5" ht="31.5">
      <c r="A125" s="63" t="s">
        <v>13</v>
      </c>
      <c r="B125" s="45" t="s">
        <v>62</v>
      </c>
      <c r="C125" s="64"/>
      <c r="D125" s="25">
        <f t="shared" si="2"/>
        <v>11664</v>
      </c>
      <c r="E125" s="65">
        <v>10800</v>
      </c>
    </row>
    <row r="126" spans="1:5" ht="31.5">
      <c r="A126" s="66" t="s">
        <v>183</v>
      </c>
      <c r="B126" s="67" t="s">
        <v>184</v>
      </c>
      <c r="C126" s="36"/>
      <c r="D126" s="25">
        <f t="shared" si="2"/>
        <v>5842.8</v>
      </c>
      <c r="E126" s="21">
        <v>5410</v>
      </c>
    </row>
    <row r="127" spans="1:5" ht="31.5">
      <c r="A127" s="58" t="s">
        <v>7</v>
      </c>
      <c r="B127" s="9" t="s">
        <v>52</v>
      </c>
      <c r="C127" s="36"/>
      <c r="D127" s="25">
        <f t="shared" si="2"/>
        <v>7560.000000000001</v>
      </c>
      <c r="E127" s="21">
        <v>7000</v>
      </c>
    </row>
    <row r="128" spans="1:5" ht="32.25" thickBot="1">
      <c r="A128" s="68" t="s">
        <v>9</v>
      </c>
      <c r="B128" s="69" t="s">
        <v>56</v>
      </c>
      <c r="C128" s="36"/>
      <c r="D128" s="25">
        <f t="shared" si="2"/>
        <v>7560.000000000001</v>
      </c>
      <c r="E128" s="21">
        <v>7000</v>
      </c>
    </row>
    <row r="129" spans="1:5" ht="31.5">
      <c r="A129" s="70" t="s">
        <v>185</v>
      </c>
      <c r="B129" s="71" t="s">
        <v>186</v>
      </c>
      <c r="C129" s="36"/>
      <c r="D129" s="25">
        <f t="shared" si="2"/>
        <v>4968</v>
      </c>
      <c r="E129" s="72">
        <v>4600</v>
      </c>
    </row>
    <row r="130" spans="1:5" ht="31.5">
      <c r="A130" s="73" t="s">
        <v>10</v>
      </c>
      <c r="B130" s="74" t="s">
        <v>57</v>
      </c>
      <c r="C130" s="36"/>
      <c r="D130" s="25">
        <f t="shared" si="2"/>
        <v>4968</v>
      </c>
      <c r="E130" s="72">
        <v>4600</v>
      </c>
    </row>
    <row r="131" spans="1:5" ht="31.5">
      <c r="A131" s="73" t="s">
        <v>187</v>
      </c>
      <c r="B131" s="74" t="s">
        <v>188</v>
      </c>
      <c r="C131" s="36"/>
      <c r="D131" s="25">
        <f t="shared" si="2"/>
        <v>4968</v>
      </c>
      <c r="E131" s="72">
        <v>4600</v>
      </c>
    </row>
    <row r="132" spans="1:5" ht="32.25" thickBot="1">
      <c r="A132" s="75" t="s">
        <v>189</v>
      </c>
      <c r="B132" s="76" t="s">
        <v>190</v>
      </c>
      <c r="C132" s="36"/>
      <c r="D132" s="25">
        <f t="shared" si="2"/>
        <v>4968</v>
      </c>
      <c r="E132" s="72">
        <v>4600</v>
      </c>
    </row>
    <row r="133" spans="1:5" ht="31.5">
      <c r="A133" s="77" t="s">
        <v>191</v>
      </c>
      <c r="B133" s="78" t="s">
        <v>74</v>
      </c>
      <c r="C133" s="36"/>
      <c r="D133" s="25">
        <f t="shared" si="2"/>
        <v>5184</v>
      </c>
      <c r="E133" s="21">
        <v>4800</v>
      </c>
    </row>
    <row r="134" spans="1:5" ht="31.5">
      <c r="A134" s="79" t="s">
        <v>17</v>
      </c>
      <c r="B134" s="80" t="s">
        <v>192</v>
      </c>
      <c r="C134" s="36"/>
      <c r="D134" s="25">
        <f t="shared" si="2"/>
        <v>5886</v>
      </c>
      <c r="E134" s="21">
        <v>5450</v>
      </c>
    </row>
    <row r="135" spans="1:5" ht="31.5">
      <c r="A135" s="79" t="s">
        <v>11</v>
      </c>
      <c r="B135" s="80" t="s">
        <v>58</v>
      </c>
      <c r="C135" s="36"/>
      <c r="D135" s="25">
        <f t="shared" si="2"/>
        <v>4968</v>
      </c>
      <c r="E135" s="21">
        <v>4600</v>
      </c>
    </row>
    <row r="136" spans="1:5" ht="31.5">
      <c r="A136" s="79" t="s">
        <v>12</v>
      </c>
      <c r="B136" s="80" t="s">
        <v>59</v>
      </c>
      <c r="C136" s="36"/>
      <c r="D136" s="25">
        <f t="shared" si="2"/>
        <v>5670</v>
      </c>
      <c r="E136" s="21">
        <v>5250</v>
      </c>
    </row>
    <row r="137" spans="1:5" ht="31.5">
      <c r="A137" s="79" t="s">
        <v>193</v>
      </c>
      <c r="B137" s="80" t="s">
        <v>74</v>
      </c>
      <c r="C137" s="36"/>
      <c r="D137" s="25">
        <f t="shared" si="2"/>
        <v>5184</v>
      </c>
      <c r="E137" s="21">
        <v>4800</v>
      </c>
    </row>
    <row r="138" spans="1:5" ht="31.5">
      <c r="A138" s="79" t="s">
        <v>194</v>
      </c>
      <c r="B138" s="80" t="s">
        <v>195</v>
      </c>
      <c r="C138" s="36"/>
      <c r="D138" s="25">
        <f t="shared" si="2"/>
        <v>8208</v>
      </c>
      <c r="E138" s="21">
        <v>7600</v>
      </c>
    </row>
    <row r="139" spans="1:5" ht="31.5">
      <c r="A139" s="79" t="s">
        <v>196</v>
      </c>
      <c r="B139" s="80" t="s">
        <v>73</v>
      </c>
      <c r="C139" s="36"/>
      <c r="D139" s="25">
        <f t="shared" si="2"/>
        <v>0</v>
      </c>
      <c r="E139" s="81"/>
    </row>
    <row r="140" spans="1:5" ht="31.5">
      <c r="A140" s="82" t="s">
        <v>6</v>
      </c>
      <c r="B140" s="16" t="s">
        <v>51</v>
      </c>
      <c r="C140" s="36"/>
      <c r="D140" s="25">
        <f t="shared" si="2"/>
        <v>4266</v>
      </c>
      <c r="E140" s="25">
        <v>3950</v>
      </c>
    </row>
    <row r="141" spans="1:5" ht="31.5">
      <c r="A141" s="82" t="s">
        <v>8</v>
      </c>
      <c r="B141" s="16" t="s">
        <v>55</v>
      </c>
      <c r="C141" s="36"/>
      <c r="D141" s="25">
        <f t="shared" si="2"/>
        <v>4266</v>
      </c>
      <c r="E141" s="25">
        <v>3950</v>
      </c>
    </row>
    <row r="142" spans="1:5" ht="13.5">
      <c r="A142" s="83"/>
      <c r="B142" s="84"/>
      <c r="C142" s="85"/>
      <c r="D142" s="86"/>
      <c r="E142" s="87"/>
    </row>
    <row r="143" spans="1:5" ht="31.5">
      <c r="A143" s="146" t="s">
        <v>331</v>
      </c>
      <c r="B143" s="9" t="s">
        <v>197</v>
      </c>
      <c r="C143" s="36"/>
      <c r="D143" s="25">
        <f t="shared" si="2"/>
        <v>4946.400000000001</v>
      </c>
      <c r="E143" s="72">
        <v>4580</v>
      </c>
    </row>
    <row r="144" spans="1:5" ht="31.5">
      <c r="A144" s="146" t="s">
        <v>332</v>
      </c>
      <c r="B144" s="9" t="s">
        <v>198</v>
      </c>
      <c r="C144" s="36"/>
      <c r="D144" s="25">
        <f t="shared" si="2"/>
        <v>4946.400000000001</v>
      </c>
      <c r="E144" s="72">
        <v>4580</v>
      </c>
    </row>
    <row r="145" spans="1:5" ht="31.5">
      <c r="A145" s="146" t="s">
        <v>333</v>
      </c>
      <c r="B145" s="9" t="s">
        <v>199</v>
      </c>
      <c r="C145" s="36"/>
      <c r="D145" s="25">
        <f t="shared" si="2"/>
        <v>5616</v>
      </c>
      <c r="E145" s="72">
        <v>5200</v>
      </c>
    </row>
    <row r="146" spans="1:5" ht="31.5">
      <c r="A146" s="145" t="s">
        <v>328</v>
      </c>
      <c r="B146" s="88" t="s">
        <v>200</v>
      </c>
      <c r="C146" s="36"/>
      <c r="D146" s="25">
        <f t="shared" si="2"/>
        <v>4946.400000000001</v>
      </c>
      <c r="E146" s="72">
        <v>4580</v>
      </c>
    </row>
    <row r="147" spans="1:5" ht="31.5">
      <c r="A147" s="145" t="s">
        <v>329</v>
      </c>
      <c r="B147" s="88" t="s">
        <v>201</v>
      </c>
      <c r="C147" s="36"/>
      <c r="D147" s="25">
        <f t="shared" si="2"/>
        <v>5097.6</v>
      </c>
      <c r="E147" s="72">
        <v>4720</v>
      </c>
    </row>
    <row r="148" spans="1:5" ht="31.5">
      <c r="A148" s="145" t="s">
        <v>330</v>
      </c>
      <c r="B148" s="88" t="s">
        <v>202</v>
      </c>
      <c r="C148" s="36"/>
      <c r="D148" s="25">
        <f t="shared" si="2"/>
        <v>6048</v>
      </c>
      <c r="E148" s="72">
        <v>5600</v>
      </c>
    </row>
    <row r="149" spans="1:5" ht="13.5">
      <c r="A149" s="89"/>
      <c r="B149" s="90"/>
      <c r="C149" s="91"/>
      <c r="D149" s="91"/>
      <c r="E149" s="91"/>
    </row>
    <row r="150" spans="1:5" ht="31.5">
      <c r="A150" s="92" t="s">
        <v>16</v>
      </c>
      <c r="B150" s="1" t="s">
        <v>72</v>
      </c>
      <c r="C150" s="36"/>
      <c r="D150" s="25">
        <f t="shared" si="2"/>
        <v>756</v>
      </c>
      <c r="E150" s="25">
        <v>700</v>
      </c>
    </row>
    <row r="151" spans="1:5" ht="31.5">
      <c r="A151" s="92" t="s">
        <v>15</v>
      </c>
      <c r="B151" s="1" t="s">
        <v>71</v>
      </c>
      <c r="C151" s="36"/>
      <c r="D151" s="25">
        <f t="shared" si="2"/>
        <v>756</v>
      </c>
      <c r="E151" s="25">
        <v>700</v>
      </c>
    </row>
    <row r="152" spans="1:5" ht="21">
      <c r="A152" s="92" t="s">
        <v>203</v>
      </c>
      <c r="B152" s="1" t="s">
        <v>204</v>
      </c>
      <c r="C152" s="36"/>
      <c r="D152" s="25">
        <f t="shared" si="2"/>
        <v>756</v>
      </c>
      <c r="E152" s="25">
        <v>700</v>
      </c>
    </row>
    <row r="153" spans="1:5" ht="31.5">
      <c r="A153" s="92" t="s">
        <v>205</v>
      </c>
      <c r="B153" s="1" t="s">
        <v>206</v>
      </c>
      <c r="C153" s="36"/>
      <c r="D153" s="25">
        <f t="shared" si="2"/>
        <v>540</v>
      </c>
      <c r="E153" s="25">
        <v>500</v>
      </c>
    </row>
    <row r="154" spans="1:5" ht="21">
      <c r="A154" s="92" t="s">
        <v>18</v>
      </c>
      <c r="B154" s="1" t="s">
        <v>207</v>
      </c>
      <c r="C154" s="36"/>
      <c r="D154" s="25">
        <f t="shared" si="2"/>
        <v>7020.000000000001</v>
      </c>
      <c r="E154" s="25">
        <v>6500</v>
      </c>
    </row>
    <row r="155" spans="1:5" ht="14.25">
      <c r="A155" s="57" t="s">
        <v>14</v>
      </c>
      <c r="B155" s="15" t="s">
        <v>65</v>
      </c>
      <c r="C155" s="36"/>
      <c r="D155" s="25">
        <f t="shared" si="2"/>
        <v>24300</v>
      </c>
      <c r="E155" s="26">
        <v>22500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75" zoomScaleNormal="75" zoomScalePageLayoutView="0" workbookViewId="0" topLeftCell="A1">
      <pane ySplit="1" topLeftCell="A11" activePane="bottomLeft" state="frozen"/>
      <selection pane="topLeft" activeCell="A1" sqref="A1"/>
      <selection pane="bottomLeft" activeCell="D46" sqref="D46"/>
    </sheetView>
  </sheetViews>
  <sheetFormatPr defaultColWidth="9.00390625" defaultRowHeight="13.5"/>
  <cols>
    <col min="1" max="1" width="2.625" style="0" customWidth="1"/>
    <col min="2" max="2" width="13.625" style="0" customWidth="1"/>
    <col min="3" max="3" width="34.625" style="0" customWidth="1"/>
    <col min="4" max="4" width="8.625" style="0" customWidth="1"/>
    <col min="5" max="5" width="10.625" style="0" customWidth="1"/>
    <col min="6" max="6" width="14.625" style="0" customWidth="1"/>
    <col min="8" max="9" width="20.625" style="0" customWidth="1"/>
    <col min="10" max="10" width="3.625" style="0" customWidth="1"/>
    <col min="11" max="11" width="18.625" style="0" customWidth="1"/>
    <col min="12" max="12" width="27.625" style="0" customWidth="1"/>
  </cols>
  <sheetData>
    <row r="1" spans="1:6" ht="30" customHeight="1" thickBot="1">
      <c r="A1" s="150" t="s">
        <v>348</v>
      </c>
      <c r="B1" s="151"/>
      <c r="C1" s="151"/>
      <c r="D1" s="113" t="s">
        <v>349</v>
      </c>
      <c r="E1" s="149"/>
      <c r="F1" s="149"/>
    </row>
    <row r="2" spans="1:12" ht="30" customHeight="1" thickBot="1">
      <c r="A2" s="208" t="s">
        <v>279</v>
      </c>
      <c r="B2" s="209"/>
      <c r="C2" s="209"/>
      <c r="D2" s="148" t="s">
        <v>347</v>
      </c>
      <c r="E2" s="210">
        <f ca="1">NOW()</f>
        <v>42789.76231041666</v>
      </c>
      <c r="F2" s="211"/>
      <c r="H2" s="161" t="s">
        <v>323</v>
      </c>
      <c r="I2" s="162"/>
      <c r="K2" s="161" t="s">
        <v>301</v>
      </c>
      <c r="L2" s="162"/>
    </row>
    <row r="3" spans="1:12" ht="30" customHeight="1" thickBot="1">
      <c r="A3" s="199" t="s">
        <v>280</v>
      </c>
      <c r="B3" s="200"/>
      <c r="C3" s="200"/>
      <c r="D3" s="200"/>
      <c r="E3" s="200"/>
      <c r="F3" s="201"/>
      <c r="H3" s="144" t="s">
        <v>324</v>
      </c>
      <c r="I3" s="144" t="s">
        <v>325</v>
      </c>
      <c r="K3" s="137" t="s">
        <v>103</v>
      </c>
      <c r="L3" s="138"/>
    </row>
    <row r="4" spans="1:12" ht="30" customHeight="1">
      <c r="A4" s="172" t="s">
        <v>283</v>
      </c>
      <c r="B4" s="173"/>
      <c r="C4" s="212" t="s">
        <v>284</v>
      </c>
      <c r="D4" s="175"/>
      <c r="E4" s="175"/>
      <c r="F4" s="176"/>
      <c r="H4" s="156" t="s">
        <v>212</v>
      </c>
      <c r="I4" s="158" t="s">
        <v>232</v>
      </c>
      <c r="K4" s="131" t="s">
        <v>5</v>
      </c>
      <c r="L4" s="132" t="s">
        <v>302</v>
      </c>
    </row>
    <row r="5" spans="1:12" ht="30" customHeight="1">
      <c r="A5" s="172" t="s">
        <v>285</v>
      </c>
      <c r="B5" s="173"/>
      <c r="C5" s="216"/>
      <c r="D5" s="175"/>
      <c r="E5" s="175"/>
      <c r="F5" s="176"/>
      <c r="H5" s="156" t="s">
        <v>213</v>
      </c>
      <c r="I5" s="159" t="s">
        <v>233</v>
      </c>
      <c r="K5" s="133" t="s">
        <v>112</v>
      </c>
      <c r="L5" s="134" t="s">
        <v>303</v>
      </c>
    </row>
    <row r="6" spans="1:12" ht="30" customHeight="1" thickBot="1">
      <c r="A6" s="202" t="s">
        <v>281</v>
      </c>
      <c r="B6" s="203"/>
      <c r="C6" s="213"/>
      <c r="D6" s="214"/>
      <c r="E6" s="214"/>
      <c r="F6" s="215"/>
      <c r="H6" s="157" t="s">
        <v>214</v>
      </c>
      <c r="I6" s="159" t="s">
        <v>234</v>
      </c>
      <c r="K6" s="133" t="s">
        <v>104</v>
      </c>
      <c r="L6" s="134" t="s">
        <v>304</v>
      </c>
    </row>
    <row r="7" spans="1:12" ht="30" customHeight="1" thickBot="1">
      <c r="A7" s="184" t="s">
        <v>282</v>
      </c>
      <c r="B7" s="204"/>
      <c r="C7" s="205"/>
      <c r="D7" s="206"/>
      <c r="E7" s="206"/>
      <c r="F7" s="207"/>
      <c r="H7" s="140" t="s">
        <v>220</v>
      </c>
      <c r="I7" s="160" t="s">
        <v>235</v>
      </c>
      <c r="K7" s="133" t="s">
        <v>114</v>
      </c>
      <c r="L7" s="134" t="s">
        <v>305</v>
      </c>
    </row>
    <row r="8" spans="1:12" ht="30" customHeight="1">
      <c r="A8" s="172" t="s">
        <v>286</v>
      </c>
      <c r="B8" s="173"/>
      <c r="C8" s="196"/>
      <c r="D8" s="197"/>
      <c r="E8" s="197"/>
      <c r="F8" s="198"/>
      <c r="H8" s="140" t="s">
        <v>221</v>
      </c>
      <c r="I8" s="139" t="s">
        <v>236</v>
      </c>
      <c r="K8" s="133" t="s">
        <v>105</v>
      </c>
      <c r="L8" s="134" t="s">
        <v>306</v>
      </c>
    </row>
    <row r="9" spans="1:12" ht="30" customHeight="1" thickBot="1">
      <c r="A9" s="172" t="s">
        <v>287</v>
      </c>
      <c r="B9" s="173"/>
      <c r="C9" s="174"/>
      <c r="D9" s="175"/>
      <c r="E9" s="175"/>
      <c r="F9" s="176"/>
      <c r="H9" s="141" t="s">
        <v>222</v>
      </c>
      <c r="I9" s="140" t="s">
        <v>237</v>
      </c>
      <c r="K9" s="133" t="s">
        <v>116</v>
      </c>
      <c r="L9" s="134" t="s">
        <v>307</v>
      </c>
    </row>
    <row r="10" spans="1:12" ht="30" customHeight="1">
      <c r="A10" s="184" t="s">
        <v>342</v>
      </c>
      <c r="B10" s="185"/>
      <c r="C10" s="186"/>
      <c r="D10" s="187"/>
      <c r="E10" s="187"/>
      <c r="F10" s="188"/>
      <c r="H10" s="140" t="s">
        <v>227</v>
      </c>
      <c r="I10" s="142" t="s">
        <v>238</v>
      </c>
      <c r="K10" s="133" t="s">
        <v>106</v>
      </c>
      <c r="L10" s="134" t="s">
        <v>308</v>
      </c>
    </row>
    <row r="11" spans="1:12" ht="30" customHeight="1" thickBot="1">
      <c r="A11" s="192" t="s">
        <v>343</v>
      </c>
      <c r="B11" s="193"/>
      <c r="C11" s="147" t="s">
        <v>345</v>
      </c>
      <c r="D11" s="189" t="s">
        <v>346</v>
      </c>
      <c r="E11" s="190"/>
      <c r="F11" s="191"/>
      <c r="H11" s="140" t="s">
        <v>228</v>
      </c>
      <c r="I11" s="143" t="s">
        <v>239</v>
      </c>
      <c r="K11" s="133" t="s">
        <v>108</v>
      </c>
      <c r="L11" s="134" t="s">
        <v>309</v>
      </c>
    </row>
    <row r="12" spans="1:12" ht="30" customHeight="1" thickBot="1">
      <c r="A12" s="194"/>
      <c r="B12" s="195"/>
      <c r="C12" s="177" t="s">
        <v>344</v>
      </c>
      <c r="D12" s="178"/>
      <c r="E12" s="178"/>
      <c r="F12" s="179"/>
      <c r="H12" s="141" t="s">
        <v>229</v>
      </c>
      <c r="I12" s="154" t="s">
        <v>230</v>
      </c>
      <c r="K12" s="133" t="s">
        <v>118</v>
      </c>
      <c r="L12" s="134" t="s">
        <v>310</v>
      </c>
    </row>
    <row r="13" spans="1:12" ht="30" customHeight="1" thickBot="1">
      <c r="A13" s="180" t="s">
        <v>322</v>
      </c>
      <c r="B13" s="180"/>
      <c r="C13" s="180"/>
      <c r="D13" s="180"/>
      <c r="E13" s="180"/>
      <c r="F13" s="180"/>
      <c r="H13" s="144" t="s">
        <v>327</v>
      </c>
      <c r="I13" s="155" t="s">
        <v>231</v>
      </c>
      <c r="K13" s="133" t="s">
        <v>109</v>
      </c>
      <c r="L13" s="134" t="s">
        <v>311</v>
      </c>
    </row>
    <row r="14" spans="1:12" ht="30" customHeight="1" thickBot="1">
      <c r="A14" s="94"/>
      <c r="B14" s="123" t="s">
        <v>208</v>
      </c>
      <c r="C14" s="115" t="s">
        <v>288</v>
      </c>
      <c r="D14" s="118" t="s">
        <v>289</v>
      </c>
      <c r="E14" s="122" t="s">
        <v>290</v>
      </c>
      <c r="F14" s="120" t="s">
        <v>291</v>
      </c>
      <c r="H14" s="139" t="s">
        <v>335</v>
      </c>
      <c r="I14" s="144" t="s">
        <v>326</v>
      </c>
      <c r="K14" s="133" t="s">
        <v>111</v>
      </c>
      <c r="L14" s="134" t="s">
        <v>312</v>
      </c>
    </row>
    <row r="15" spans="1:12" ht="34.5" customHeight="1" thickBot="1">
      <c r="A15" s="95">
        <v>1</v>
      </c>
      <c r="B15" s="125"/>
      <c r="C15" s="116">
        <f>IF(ISERROR(VLOOKUP($B15,ｔコード!$A:$E,2,FALSE)),"",VLOOKUP($B15,ｔコード!$A:$E,2,FALSE))</f>
      </c>
      <c r="D15" s="119">
        <f>IF(ISERROR(VLOOKUP($B15,ｔコード!$A:$E,4,FALSE)),"",VLOOKUP($B15,ｔコード!$A:$E,4,FALSE))</f>
      </c>
      <c r="E15" s="124"/>
      <c r="F15" s="121">
        <f>IF(ISERROR(D15*E15),0,D15*E15)</f>
        <v>0</v>
      </c>
      <c r="H15" s="140" t="s">
        <v>336</v>
      </c>
      <c r="I15" s="159" t="s">
        <v>245</v>
      </c>
      <c r="K15" s="135" t="s">
        <v>120</v>
      </c>
      <c r="L15" s="136" t="s">
        <v>313</v>
      </c>
    </row>
    <row r="16" spans="1:12" ht="34.5" customHeight="1" thickBot="1">
      <c r="A16" s="96">
        <v>2</v>
      </c>
      <c r="B16" s="125"/>
      <c r="C16" s="116">
        <f>IF(ISERROR(VLOOKUP($B16,ｔコード!$A:$E,2,FALSE)),"",VLOOKUP($B16,ｔコード!$A:$E,2,FALSE))</f>
      </c>
      <c r="D16" s="119">
        <f>IF(ISERROR(VLOOKUP($B16,ｔコード!$A:$E,4,FALSE)),"",VLOOKUP($B16,ｔコード!$A:$E,4,FALSE))</f>
      </c>
      <c r="E16" s="124"/>
      <c r="F16" s="121">
        <f>IF(ISERROR(D16*E16),0,D16*E16)</f>
        <v>0</v>
      </c>
      <c r="H16" s="140" t="s">
        <v>337</v>
      </c>
      <c r="I16" s="160" t="s">
        <v>246</v>
      </c>
      <c r="K16" s="131" t="s">
        <v>314</v>
      </c>
      <c r="L16" s="132" t="s">
        <v>315</v>
      </c>
    </row>
    <row r="17" spans="1:12" ht="34.5" customHeight="1">
      <c r="A17" s="96">
        <v>3</v>
      </c>
      <c r="B17" s="125"/>
      <c r="C17" s="117">
        <f>IF(ISERROR(VLOOKUP($B17,ｔコード!$A:$E,2,FALSE)),"",VLOOKUP($B17,ｔコード!$A:$E,2,FALSE))</f>
      </c>
      <c r="D17" s="119">
        <f>IF(ISERROR(VLOOKUP($B17,ｔコード!$A:$E,4,FALSE)),"",VLOOKUP($B17,ｔコード!$A:$E,4,FALSE))</f>
      </c>
      <c r="E17" s="124"/>
      <c r="F17" s="121">
        <f aca="true" t="shared" si="0" ref="F17:F22">IF(ISERROR(D17*E17),0,D17*E17)</f>
        <v>0</v>
      </c>
      <c r="H17" s="140" t="s">
        <v>338</v>
      </c>
      <c r="I17" s="140" t="s">
        <v>254</v>
      </c>
      <c r="K17" s="133" t="s">
        <v>318</v>
      </c>
      <c r="L17" s="134" t="s">
        <v>319</v>
      </c>
    </row>
    <row r="18" spans="1:12" ht="34.5" customHeight="1" thickBot="1">
      <c r="A18" s="96">
        <v>4</v>
      </c>
      <c r="B18" s="125"/>
      <c r="C18" s="117">
        <f>IF(ISERROR(VLOOKUP($B18,ｔコード!$A:$E,2,FALSE)),"",VLOOKUP($B18,ｔコード!$A:$E,2,FALSE))</f>
      </c>
      <c r="D18" s="119">
        <f>IF(ISERROR(VLOOKUP($B18,ｔコード!$A:$E,4,FALSE)),"",VLOOKUP($B18,ｔコード!$A:$E,4,FALSE))</f>
      </c>
      <c r="E18" s="124"/>
      <c r="F18" s="121">
        <f t="shared" si="0"/>
        <v>0</v>
      </c>
      <c r="H18" s="140" t="s">
        <v>339</v>
      </c>
      <c r="I18" s="141" t="s">
        <v>255</v>
      </c>
      <c r="K18" s="133" t="s">
        <v>320</v>
      </c>
      <c r="L18" s="134" t="s">
        <v>321</v>
      </c>
    </row>
    <row r="19" spans="1:12" ht="34.5" customHeight="1" thickBot="1">
      <c r="A19" s="96">
        <v>5</v>
      </c>
      <c r="B19" s="125"/>
      <c r="C19" s="117">
        <f>IF(ISERROR(VLOOKUP($B19,ｔコード!$A:$E,2,FALSE)),"",VLOOKUP($B19,ｔコード!$A:$E,2,FALSE))</f>
      </c>
      <c r="D19" s="119">
        <f>IF(ISERROR(VLOOKUP($B19,ｔコード!$A:$E,4,FALSE)),"",VLOOKUP($B19,ｔコード!$A:$E,4,FALSE))</f>
      </c>
      <c r="E19" s="124"/>
      <c r="F19" s="121">
        <f t="shared" si="0"/>
        <v>0</v>
      </c>
      <c r="H19" s="139" t="s">
        <v>334</v>
      </c>
      <c r="I19" s="140" t="s">
        <v>272</v>
      </c>
      <c r="K19" s="135" t="s">
        <v>316</v>
      </c>
      <c r="L19" s="136" t="s">
        <v>317</v>
      </c>
    </row>
    <row r="20" spans="1:9" ht="34.5" customHeight="1" thickBot="1">
      <c r="A20" s="96">
        <v>6</v>
      </c>
      <c r="B20" s="125"/>
      <c r="C20" s="117">
        <f>IF(ISERROR(VLOOKUP($B20,ｔコード!$A:$E,2,FALSE)),"",VLOOKUP($B20,ｔコード!$A:$E,2,FALSE))</f>
      </c>
      <c r="D20" s="119">
        <f>IF(ISERROR(VLOOKUP($B20,ｔコード!$A:$E,4,FALSE)),"",VLOOKUP($B20,ｔコード!$A:$E,4,FALSE))</f>
      </c>
      <c r="E20" s="124"/>
      <c r="F20" s="121">
        <f t="shared" si="0"/>
        <v>0</v>
      </c>
      <c r="H20" s="140" t="s">
        <v>340</v>
      </c>
      <c r="I20" s="141" t="s">
        <v>273</v>
      </c>
    </row>
    <row r="21" spans="1:9" ht="34.5" customHeight="1">
      <c r="A21" s="96">
        <v>7</v>
      </c>
      <c r="B21" s="125"/>
      <c r="C21" s="117">
        <f>IF(ISERROR(VLOOKUP($B21,ｔコード!$A:$E,2,FALSE)),"",VLOOKUP($B21,ｔコード!$A:$E,2,FALSE))</f>
      </c>
      <c r="D21" s="119">
        <f>IF(ISERROR(VLOOKUP($B21,ｔコード!$A:$E,4,FALSE)),"",VLOOKUP($B21,ｔコード!$A:$E,4,FALSE))</f>
      </c>
      <c r="E21" s="124"/>
      <c r="F21" s="121">
        <f t="shared" si="0"/>
        <v>0</v>
      </c>
      <c r="H21" s="139" t="s">
        <v>329</v>
      </c>
      <c r="I21" s="140" t="s">
        <v>259</v>
      </c>
    </row>
    <row r="22" spans="1:9" ht="34.5" customHeight="1" thickBot="1">
      <c r="A22" s="96">
        <v>8</v>
      </c>
      <c r="B22" s="125"/>
      <c r="C22" s="117">
        <f>IF(ISERROR(VLOOKUP($B22,ｔコード!$A:$E,2,FALSE)),"",VLOOKUP($B22,ｔコード!$A:$E,2,FALSE))</f>
      </c>
      <c r="D22" s="126">
        <f>IF(ISERROR(VLOOKUP($B22,ｔコード!$A:$E,4,FALSE)),"",VLOOKUP($B22,ｔコード!$A:$E,4,FALSE))</f>
      </c>
      <c r="E22" s="124"/>
      <c r="F22" s="121">
        <f t="shared" si="0"/>
        <v>0</v>
      </c>
      <c r="H22" s="141" t="s">
        <v>10</v>
      </c>
      <c r="I22" s="141" t="s">
        <v>260</v>
      </c>
    </row>
    <row r="23" spans="1:6" ht="30" customHeight="1" thickBot="1">
      <c r="A23" s="181" t="s">
        <v>300</v>
      </c>
      <c r="B23" s="182"/>
      <c r="C23" s="182"/>
      <c r="D23" s="183"/>
      <c r="E23" s="129">
        <f>SUM(E15:E22)</f>
        <v>0</v>
      </c>
      <c r="F23" s="127">
        <f>SUM(F15:F22)</f>
        <v>0</v>
      </c>
    </row>
    <row r="24" spans="1:6" ht="30" customHeight="1" thickBot="1">
      <c r="A24" s="164" t="s">
        <v>292</v>
      </c>
      <c r="B24" s="164"/>
      <c r="C24" s="170" t="s">
        <v>293</v>
      </c>
      <c r="D24" s="171"/>
      <c r="E24" s="130">
        <v>1</v>
      </c>
      <c r="F24" s="128">
        <v>756</v>
      </c>
    </row>
    <row r="25" spans="1:6" ht="30" customHeight="1">
      <c r="A25" s="165" t="s">
        <v>299</v>
      </c>
      <c r="B25" s="165"/>
      <c r="C25" s="97" t="s">
        <v>294</v>
      </c>
      <c r="D25" s="98">
        <f>IF((F$23+F$24)&lt;10000,324,0)</f>
        <v>324</v>
      </c>
      <c r="E25" s="99">
        <v>1</v>
      </c>
      <c r="F25" s="100">
        <f>SUM(D25*E25)</f>
        <v>324</v>
      </c>
    </row>
    <row r="26" spans="1:6" ht="30" customHeight="1">
      <c r="A26" s="166"/>
      <c r="B26" s="166"/>
      <c r="C26" s="101" t="s">
        <v>295</v>
      </c>
      <c r="D26" s="102">
        <f>IF(AND((F$23+F$24)&gt;=10000,(F$23+F$24)&lt;30000),432,0)</f>
        <v>0</v>
      </c>
      <c r="E26" s="103">
        <v>1</v>
      </c>
      <c r="F26" s="104">
        <f>SUM(D26*E26)</f>
        <v>0</v>
      </c>
    </row>
    <row r="27" spans="1:6" ht="30" customHeight="1">
      <c r="A27" s="167"/>
      <c r="B27" s="167"/>
      <c r="C27" s="105" t="s">
        <v>296</v>
      </c>
      <c r="D27" s="102">
        <f>IF(AND((F$23+F$24)&gt;=30000,(F$23+F$24)&lt;100000),648,0)</f>
        <v>0</v>
      </c>
      <c r="E27" s="106">
        <v>1</v>
      </c>
      <c r="F27" s="107">
        <f>SUM(D27*E27)</f>
        <v>0</v>
      </c>
    </row>
    <row r="28" spans="1:6" ht="30" customHeight="1" thickBot="1">
      <c r="A28" s="167"/>
      <c r="B28" s="167"/>
      <c r="C28" s="105" t="s">
        <v>297</v>
      </c>
      <c r="D28" s="108">
        <f>IF(AND((F23+F24)&gt;=100000,(F23+F24)&lt;300000),1080,0)</f>
        <v>0</v>
      </c>
      <c r="E28" s="106">
        <v>1</v>
      </c>
      <c r="F28" s="109">
        <f>SUM(D28*E28)</f>
        <v>0</v>
      </c>
    </row>
    <row r="29" spans="1:6" ht="30" customHeight="1" thickBot="1">
      <c r="A29" s="168" t="s">
        <v>298</v>
      </c>
      <c r="B29" s="169"/>
      <c r="C29" s="169"/>
      <c r="D29" s="169"/>
      <c r="E29" s="110">
        <f>SUM(E23)</f>
        <v>0</v>
      </c>
      <c r="F29" s="111">
        <f>SUM(F23:F28)</f>
        <v>1080</v>
      </c>
    </row>
    <row r="30" spans="1:6" ht="30" customHeight="1">
      <c r="A30" s="112"/>
      <c r="B30" s="113" t="s">
        <v>350</v>
      </c>
      <c r="C30" s="114"/>
      <c r="D30" s="93"/>
      <c r="E30" s="93"/>
      <c r="F30" s="93"/>
    </row>
    <row r="31" spans="1:6" ht="30" customHeight="1">
      <c r="A31" s="112"/>
      <c r="B31" s="163" t="s">
        <v>341</v>
      </c>
      <c r="C31" s="163"/>
      <c r="D31" s="163"/>
      <c r="E31" s="163"/>
      <c r="F31" s="93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19.5" customHeight="1"/>
    <row r="43" ht="19.5" customHeight="1"/>
    <row r="44" ht="24.75" customHeight="1"/>
    <row r="45" ht="24.75" customHeight="1"/>
    <row r="46" ht="24.75" customHeight="1"/>
    <row r="47" ht="24.75" customHeight="1"/>
    <row r="48" ht="30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67" ht="19.5" customHeight="1"/>
    <row r="68" ht="19.5" customHeight="1"/>
    <row r="69" ht="19.5" customHeight="1"/>
  </sheetData>
  <sheetProtection/>
  <mergeCells count="29">
    <mergeCell ref="H2:I2"/>
    <mergeCell ref="C8:F8"/>
    <mergeCell ref="A3:F3"/>
    <mergeCell ref="A6:B6"/>
    <mergeCell ref="C6:F6"/>
    <mergeCell ref="A7:B7"/>
    <mergeCell ref="C7:F7"/>
    <mergeCell ref="A2:C2"/>
    <mergeCell ref="E2:F2"/>
    <mergeCell ref="A4:B4"/>
    <mergeCell ref="C4:F4"/>
    <mergeCell ref="A5:B5"/>
    <mergeCell ref="C5:F5"/>
    <mergeCell ref="K2:L2"/>
    <mergeCell ref="B31:E31"/>
    <mergeCell ref="A24:B24"/>
    <mergeCell ref="A25:B28"/>
    <mergeCell ref="A29:D29"/>
    <mergeCell ref="C24:D24"/>
    <mergeCell ref="A9:B9"/>
    <mergeCell ref="C9:F9"/>
    <mergeCell ref="C12:F12"/>
    <mergeCell ref="A13:F13"/>
    <mergeCell ref="A23:D23"/>
    <mergeCell ref="A8:B8"/>
    <mergeCell ref="A10:B10"/>
    <mergeCell ref="C10:F10"/>
    <mergeCell ref="D11:F11"/>
    <mergeCell ref="A11:B12"/>
  </mergeCells>
  <printOptions horizontalCentered="1"/>
  <pageMargins left="0.5905511811023623" right="0.5905511811023623" top="0.1968503937007874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</dc:creator>
  <cp:keywords/>
  <dc:description/>
  <cp:lastModifiedBy>rt</cp:lastModifiedBy>
  <cp:lastPrinted>2017-02-23T09:18:15Z</cp:lastPrinted>
  <dcterms:created xsi:type="dcterms:W3CDTF">2015-05-20T05:06:46Z</dcterms:created>
  <dcterms:modified xsi:type="dcterms:W3CDTF">2017-02-23T09:19:33Z</dcterms:modified>
  <cp:category/>
  <cp:version/>
  <cp:contentType/>
  <cp:contentStatus/>
</cp:coreProperties>
</file>